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ГАЛИНА\2022\статті на сайт\"/>
    </mc:Choice>
  </mc:AlternateContent>
  <xr:revisionPtr revIDLastSave="0" documentId="8_{0D78A980-F934-4053-AD25-50B15ADFB2A7}" xr6:coauthVersionLast="45" xr6:coauthVersionMax="45" xr10:uidLastSave="{00000000-0000-0000-0000-000000000000}"/>
  <bookViews>
    <workbookView xWindow="3720" yWindow="3720" windowWidth="21600" windowHeight="11385" xr2:uid="{00000000-000D-0000-FFFF-FFFF00000000}"/>
  </bookViews>
  <sheets>
    <sheet name="І-ІІІ квартали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5" i="3" l="1"/>
  <c r="I178" i="3"/>
  <c r="J178" i="3"/>
  <c r="F172" i="3"/>
  <c r="I221" i="3"/>
  <c r="F221" i="3"/>
  <c r="J221" i="3"/>
  <c r="I220" i="3"/>
  <c r="F220" i="3"/>
  <c r="J220" i="3"/>
  <c r="I219" i="3" l="1"/>
  <c r="F219" i="3"/>
  <c r="J219" i="3"/>
  <c r="I218" i="3"/>
  <c r="F218" i="3"/>
  <c r="J218" i="3"/>
  <c r="I217" i="3"/>
  <c r="F217" i="3"/>
  <c r="J217" i="3"/>
  <c r="I177" i="3" l="1"/>
  <c r="J177" i="3"/>
  <c r="F153" i="3"/>
  <c r="F82" i="3" l="1"/>
  <c r="H87" i="3" l="1"/>
  <c r="D40" i="3" l="1"/>
  <c r="I136" i="3"/>
  <c r="F136" i="3"/>
  <c r="J136" i="3"/>
  <c r="I135" i="3"/>
  <c r="F135" i="3"/>
  <c r="J135" i="3"/>
  <c r="I133" i="3"/>
  <c r="F133" i="3"/>
  <c r="J133" i="3"/>
  <c r="I132" i="3"/>
  <c r="F132" i="3"/>
  <c r="J132" i="3"/>
  <c r="I35" i="3" l="1"/>
  <c r="F35" i="3"/>
  <c r="J35" i="3"/>
  <c r="I36" i="3"/>
  <c r="F36" i="3"/>
  <c r="J36" i="3"/>
  <c r="I34" i="3"/>
  <c r="F34" i="3"/>
  <c r="J34" i="3"/>
  <c r="I33" i="3"/>
  <c r="F33" i="3"/>
  <c r="J33" i="3"/>
  <c r="I39" i="3"/>
  <c r="F39" i="3"/>
  <c r="J39" i="3"/>
  <c r="I20" i="3"/>
  <c r="J20" i="3"/>
  <c r="F222" i="3" l="1"/>
  <c r="F216" i="3"/>
  <c r="F215" i="3"/>
  <c r="F214" i="3"/>
  <c r="F213" i="3"/>
  <c r="F212" i="3"/>
  <c r="F211" i="3"/>
  <c r="F210" i="3"/>
  <c r="J222" i="3"/>
  <c r="I222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F149" i="3" l="1"/>
  <c r="I130" i="3" l="1"/>
  <c r="F130" i="3"/>
  <c r="J130" i="3"/>
  <c r="I129" i="3"/>
  <c r="F129" i="3"/>
  <c r="J129" i="3"/>
  <c r="I128" i="3"/>
  <c r="F128" i="3"/>
  <c r="J128" i="3"/>
  <c r="I127" i="3"/>
  <c r="F127" i="3"/>
  <c r="J127" i="3"/>
  <c r="I126" i="3"/>
  <c r="F126" i="3"/>
  <c r="J126" i="3"/>
  <c r="J125" i="3"/>
  <c r="I125" i="3"/>
  <c r="F125" i="3"/>
  <c r="F124" i="3"/>
  <c r="F123" i="3"/>
  <c r="I124" i="3"/>
  <c r="J124" i="3"/>
  <c r="F131" i="3"/>
  <c r="J131" i="3"/>
  <c r="I131" i="3"/>
  <c r="F120" i="3"/>
  <c r="J120" i="3"/>
  <c r="I120" i="3"/>
  <c r="J93" i="3"/>
  <c r="J92" i="3"/>
  <c r="J91" i="3"/>
  <c r="J90" i="3"/>
  <c r="J89" i="3"/>
  <c r="J88" i="3"/>
  <c r="J87" i="3"/>
  <c r="J86" i="3"/>
  <c r="F72" i="3"/>
  <c r="I93" i="3"/>
  <c r="I92" i="3"/>
  <c r="I91" i="3"/>
  <c r="I90" i="3"/>
  <c r="I89" i="3"/>
  <c r="I88" i="3"/>
  <c r="I87" i="3"/>
  <c r="I86" i="3"/>
  <c r="I82" i="3"/>
  <c r="J19" i="3" l="1"/>
  <c r="J18" i="3"/>
  <c r="J16" i="3"/>
  <c r="J15" i="3"/>
  <c r="F71" i="3"/>
  <c r="F70" i="3"/>
  <c r="F69" i="3"/>
  <c r="F68" i="3"/>
  <c r="F67" i="3"/>
  <c r="F66" i="3"/>
  <c r="J71" i="3"/>
  <c r="I71" i="3"/>
  <c r="J70" i="3"/>
  <c r="I70" i="3"/>
  <c r="J69" i="3"/>
  <c r="I69" i="3"/>
  <c r="J68" i="3"/>
  <c r="I68" i="3"/>
  <c r="J67" i="3"/>
  <c r="I67" i="3"/>
  <c r="J66" i="3"/>
  <c r="I66" i="3"/>
  <c r="J17" i="3" l="1"/>
  <c r="I19" i="3"/>
  <c r="I18" i="3"/>
  <c r="I17" i="3"/>
  <c r="I16" i="3"/>
  <c r="I15" i="3"/>
  <c r="F32" i="3"/>
  <c r="F29" i="3"/>
  <c r="F8" i="3" l="1"/>
  <c r="K8" i="3"/>
  <c r="I210" i="3" l="1"/>
  <c r="J210" i="3"/>
  <c r="F209" i="3"/>
  <c r="I176" i="3" l="1"/>
  <c r="D338" i="3" l="1"/>
  <c r="C338" i="3"/>
  <c r="H338" i="3"/>
  <c r="J338" i="3" l="1"/>
  <c r="F338" i="3"/>
  <c r="I246" i="3" l="1"/>
  <c r="F246" i="3"/>
  <c r="J246" i="3"/>
  <c r="I252" i="3"/>
  <c r="F252" i="3"/>
  <c r="J252" i="3"/>
  <c r="I251" i="3"/>
  <c r="F251" i="3"/>
  <c r="J251" i="3"/>
  <c r="J176" i="3"/>
  <c r="J209" i="3"/>
  <c r="I209" i="3"/>
  <c r="D254" i="3" l="1"/>
  <c r="H254" i="3"/>
  <c r="C254" i="3"/>
  <c r="I253" i="3"/>
  <c r="J253" i="3"/>
  <c r="J250" i="3"/>
  <c r="I250" i="3"/>
  <c r="F250" i="3"/>
  <c r="J249" i="3"/>
  <c r="I249" i="3"/>
  <c r="F249" i="3"/>
  <c r="J248" i="3"/>
  <c r="I248" i="3"/>
  <c r="F248" i="3"/>
  <c r="J247" i="3"/>
  <c r="I247" i="3"/>
  <c r="F247" i="3"/>
  <c r="J245" i="3"/>
  <c r="I245" i="3"/>
  <c r="F245" i="3"/>
  <c r="J244" i="3"/>
  <c r="I244" i="3"/>
  <c r="F244" i="3"/>
  <c r="J243" i="3"/>
  <c r="I243" i="3"/>
  <c r="F243" i="3"/>
  <c r="I242" i="3"/>
  <c r="J242" i="3"/>
  <c r="J241" i="3"/>
  <c r="I241" i="3"/>
  <c r="F241" i="3"/>
  <c r="J240" i="3"/>
  <c r="I240" i="3"/>
  <c r="F240" i="3"/>
  <c r="J239" i="3"/>
  <c r="I239" i="3"/>
  <c r="F239" i="3"/>
  <c r="J238" i="3"/>
  <c r="I238" i="3"/>
  <c r="F238" i="3"/>
  <c r="J237" i="3"/>
  <c r="I237" i="3"/>
  <c r="F237" i="3"/>
  <c r="J236" i="3"/>
  <c r="I236" i="3"/>
  <c r="F236" i="3"/>
  <c r="J235" i="3"/>
  <c r="I235" i="3"/>
  <c r="F235" i="3"/>
  <c r="J234" i="3"/>
  <c r="I234" i="3"/>
  <c r="F234" i="3"/>
  <c r="J233" i="3"/>
  <c r="I233" i="3"/>
  <c r="F233" i="3"/>
  <c r="J232" i="3"/>
  <c r="I232" i="3"/>
  <c r="F232" i="3"/>
  <c r="J231" i="3"/>
  <c r="I231" i="3"/>
  <c r="F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175" i="3"/>
  <c r="I175" i="3"/>
  <c r="J174" i="3"/>
  <c r="I174" i="3"/>
  <c r="J173" i="3"/>
  <c r="I173" i="3"/>
  <c r="J172" i="3"/>
  <c r="I172" i="3"/>
  <c r="H171" i="3"/>
  <c r="I170" i="3"/>
  <c r="J170" i="3"/>
  <c r="J169" i="3"/>
  <c r="I169" i="3"/>
  <c r="F169" i="3"/>
  <c r="J168" i="3"/>
  <c r="I168" i="3"/>
  <c r="F168" i="3"/>
  <c r="J167" i="3"/>
  <c r="I167" i="3"/>
  <c r="F167" i="3"/>
  <c r="J166" i="3"/>
  <c r="I166" i="3"/>
  <c r="F166" i="3"/>
  <c r="J165" i="3"/>
  <c r="I165" i="3"/>
  <c r="F165" i="3"/>
  <c r="J164" i="3"/>
  <c r="I164" i="3"/>
  <c r="F164" i="3"/>
  <c r="J163" i="3"/>
  <c r="I163" i="3"/>
  <c r="F163" i="3"/>
  <c r="J162" i="3"/>
  <c r="I162" i="3"/>
  <c r="F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I157" i="3"/>
  <c r="J157" i="3"/>
  <c r="J156" i="3"/>
  <c r="I156" i="3"/>
  <c r="F156" i="3"/>
  <c r="J155" i="3"/>
  <c r="I155" i="3"/>
  <c r="F155" i="3"/>
  <c r="J154" i="3"/>
  <c r="I154" i="3"/>
  <c r="F154" i="3"/>
  <c r="J153" i="3"/>
  <c r="I153" i="3"/>
  <c r="J152" i="3"/>
  <c r="I152" i="3"/>
  <c r="F152" i="3"/>
  <c r="J151" i="3"/>
  <c r="I151" i="3"/>
  <c r="F151" i="3"/>
  <c r="J150" i="3"/>
  <c r="I150" i="3"/>
  <c r="F150" i="3"/>
  <c r="J149" i="3"/>
  <c r="I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F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4" i="3"/>
  <c r="I134" i="3"/>
  <c r="F134" i="3"/>
  <c r="J123" i="3"/>
  <c r="I123" i="3"/>
  <c r="J122" i="3"/>
  <c r="I122" i="3"/>
  <c r="F122" i="3"/>
  <c r="J121" i="3"/>
  <c r="I121" i="3"/>
  <c r="F121" i="3"/>
  <c r="J119" i="3"/>
  <c r="I119" i="3"/>
  <c r="F119" i="3"/>
  <c r="J85" i="3"/>
  <c r="I85" i="3"/>
  <c r="J84" i="3"/>
  <c r="I84" i="3"/>
  <c r="J83" i="3"/>
  <c r="I83" i="3"/>
  <c r="J82" i="3"/>
  <c r="C171" i="3"/>
  <c r="H81" i="3"/>
  <c r="J80" i="3"/>
  <c r="I80" i="3"/>
  <c r="F80" i="3"/>
  <c r="J79" i="3"/>
  <c r="I79" i="3"/>
  <c r="F79" i="3"/>
  <c r="J78" i="3"/>
  <c r="I78" i="3"/>
  <c r="F78" i="3"/>
  <c r="J77" i="3"/>
  <c r="I77" i="3"/>
  <c r="F77" i="3"/>
  <c r="J76" i="3"/>
  <c r="I76" i="3"/>
  <c r="F76" i="3"/>
  <c r="J75" i="3"/>
  <c r="I75" i="3"/>
  <c r="F75" i="3"/>
  <c r="J74" i="3"/>
  <c r="I74" i="3"/>
  <c r="F74" i="3"/>
  <c r="J73" i="3"/>
  <c r="I73" i="3"/>
  <c r="F73" i="3"/>
  <c r="J72" i="3"/>
  <c r="I72" i="3"/>
  <c r="J65" i="3"/>
  <c r="I65" i="3"/>
  <c r="F65" i="3"/>
  <c r="J64" i="3"/>
  <c r="I64" i="3"/>
  <c r="F64" i="3"/>
  <c r="J63" i="3"/>
  <c r="I63" i="3"/>
  <c r="F63" i="3"/>
  <c r="J62" i="3"/>
  <c r="I62" i="3"/>
  <c r="F62" i="3"/>
  <c r="J61" i="3"/>
  <c r="I61" i="3"/>
  <c r="F61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J47" i="3"/>
  <c r="I47" i="3"/>
  <c r="F47" i="3"/>
  <c r="J46" i="3"/>
  <c r="I46" i="3"/>
  <c r="F46" i="3"/>
  <c r="J45" i="3"/>
  <c r="I45" i="3"/>
  <c r="F45" i="3"/>
  <c r="J44" i="3"/>
  <c r="I44" i="3"/>
  <c r="F44" i="3"/>
  <c r="I43" i="3"/>
  <c r="F43" i="3"/>
  <c r="J42" i="3"/>
  <c r="I42" i="3"/>
  <c r="F42" i="3"/>
  <c r="J41" i="3"/>
  <c r="I41" i="3"/>
  <c r="F41" i="3"/>
  <c r="J40" i="3"/>
  <c r="I40" i="3"/>
  <c r="F40" i="3"/>
  <c r="J38" i="3"/>
  <c r="I38" i="3"/>
  <c r="F38" i="3"/>
  <c r="J37" i="3"/>
  <c r="I37" i="3"/>
  <c r="F37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K82" i="3" l="1"/>
  <c r="K172" i="3" s="1"/>
  <c r="H339" i="3"/>
  <c r="D81" i="3"/>
  <c r="F170" i="3"/>
  <c r="D171" i="3"/>
  <c r="J9" i="3"/>
  <c r="J43" i="3"/>
  <c r="F253" i="3"/>
  <c r="J254" i="3"/>
  <c r="F157" i="3"/>
  <c r="F242" i="3"/>
  <c r="J171" i="3"/>
  <c r="C81" i="3"/>
  <c r="C339" i="3" s="1"/>
  <c r="D339" i="3" l="1"/>
  <c r="F339" i="3" s="1"/>
  <c r="F81" i="3"/>
  <c r="J81" i="3"/>
  <c r="J339" i="3" s="1"/>
  <c r="F171" i="3"/>
  <c r="F254" i="3"/>
  <c r="K339" i="3" l="1"/>
</calcChain>
</file>

<file path=xl/sharedStrings.xml><?xml version="1.0" encoding="utf-8"?>
<sst xmlns="http://schemas.openxmlformats.org/spreadsheetml/2006/main" count="223" uniqueCount="111">
  <si>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</si>
  <si>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</si>
  <si>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</si>
  <si>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</si>
  <si>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</si>
  <si>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</si>
  <si>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</si>
  <si>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</si>
  <si>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</si>
  <si>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</si>
  <si>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</si>
  <si>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</si>
  <si>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</si>
  <si>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</si>
  <si>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</si>
  <si>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Всього за рік</t>
  </si>
  <si>
    <t>х</t>
  </si>
  <si>
    <t>І           квартал</t>
  </si>
  <si>
    <t>Всього отримано благодійних пожертв, тис. грн.</t>
  </si>
  <si>
    <t>ІІ           квартал</t>
  </si>
  <si>
    <t>ІІІ           квартал</t>
  </si>
  <si>
    <t>ІV           квартал</t>
  </si>
  <si>
    <t>Всього за І квартал 2021</t>
  </si>
  <si>
    <t>Всього за ІІ квартал 2021</t>
  </si>
  <si>
    <t>Всього за IІІ квартал 2021</t>
  </si>
  <si>
    <t>Всього за IV квартал 2021</t>
  </si>
  <si>
    <t>Будівельні матеріали</t>
  </si>
  <si>
    <t>Канцелярські товари, папір</t>
  </si>
  <si>
    <t>Друкована продукція</t>
  </si>
  <si>
    <t>Господарські матеріали</t>
  </si>
  <si>
    <t>Лікарські засоби</t>
  </si>
  <si>
    <t>Вироби медичного призначення, медматеріали</t>
  </si>
  <si>
    <t>ТО медобладнання</t>
  </si>
  <si>
    <t>ТО програмного забезпечення</t>
  </si>
  <si>
    <t>Зовнішні послуги з медичної допомоги</t>
  </si>
  <si>
    <t>ТО комп-, контор- орг техніки</t>
  </si>
  <si>
    <t>Інше ТО</t>
  </si>
  <si>
    <t>Поточний ремонт комп- оргтехніки</t>
  </si>
  <si>
    <t>Касове обслуговування</t>
  </si>
  <si>
    <t>Запасні частини</t>
  </si>
  <si>
    <t>Інші предмети, матеріали</t>
  </si>
  <si>
    <t>Імунобіологічні препарати</t>
  </si>
  <si>
    <t>Інші ТМЦ медичного призначення</t>
  </si>
  <si>
    <t>ТО комп- та оргтехніки</t>
  </si>
  <si>
    <t>Послуги страхування</t>
  </si>
  <si>
    <t>Поточни ремонт комп- оргтехніки</t>
  </si>
  <si>
    <t>Поточний ремонт медобладнання</t>
  </si>
  <si>
    <t>Послуги з навчання</t>
  </si>
  <si>
    <t xml:space="preserve">Інші послуги </t>
  </si>
  <si>
    <t>Капремонт приміщень</t>
  </si>
  <si>
    <t>Меблі</t>
  </si>
  <si>
    <t>М'який інвентар</t>
  </si>
  <si>
    <t>Комп- та оргтехніка</t>
  </si>
  <si>
    <t>Електрообладнання</t>
  </si>
  <si>
    <t>Медичне обладнання</t>
  </si>
  <si>
    <t>Інше обладнання, інвентар</t>
  </si>
  <si>
    <t>Засоби індивідуального захисту</t>
  </si>
  <si>
    <t>Деззасоби</t>
  </si>
  <si>
    <t>БО "ФГМХ "Захист"</t>
  </si>
  <si>
    <t>ХМГО "Асоціація 21 століття"</t>
  </si>
  <si>
    <t>Тест-системи</t>
  </si>
  <si>
    <t>МБФ "Альянс громадського здоров'я"</t>
  </si>
  <si>
    <t>ФОП Гарагуля І.В.</t>
  </si>
  <si>
    <t>НВЦ "Борщагівський ХФЗ"</t>
  </si>
  <si>
    <t>ФОП Калниш Є.О.</t>
  </si>
  <si>
    <t>ТОВ "Аптека Гаєвського"</t>
  </si>
  <si>
    <t>АТ "Херсонобленерго"</t>
  </si>
  <si>
    <t>Роботи з підключення від ВРП 0,4кВ</t>
  </si>
  <si>
    <t>БО "Всеукраїнська мережа людей, які живуть з ВІЛ/СНІД"</t>
  </si>
  <si>
    <t>ОБФ "Медицина"</t>
  </si>
  <si>
    <t>Господарчі матеріали</t>
  </si>
  <si>
    <t>Продукти харчування</t>
  </si>
  <si>
    <t>ТОВ "Ново Нордіск", Україна</t>
  </si>
  <si>
    <t>БФ "Авангард-Інваспорт"</t>
  </si>
  <si>
    <t>БФ "Забезпечну медицину"</t>
  </si>
  <si>
    <t>Вироби медичного призначення</t>
  </si>
  <si>
    <t>ТОВ "Компанія Євро Технології"</t>
  </si>
  <si>
    <t>ТОВ "Діамант-Фарм"</t>
  </si>
  <si>
    <t>КНП "Обласна база спецмедпостачання"</t>
  </si>
  <si>
    <t>Господасрькі матеріали</t>
  </si>
  <si>
    <t>СП "Оптіма-Фарм", ЛТД</t>
  </si>
  <si>
    <t>ППО "КНП "ХМКЛ ім.Є.Є. Карабелеша"</t>
  </si>
  <si>
    <t>БФ "Мангуст"</t>
  </si>
  <si>
    <t>Медичні матеріали</t>
  </si>
  <si>
    <t>"Медичний центр МТК"</t>
  </si>
  <si>
    <t>ЦПМСД м. Н.Каховка</t>
  </si>
  <si>
    <t>КНП "Обласна лікарня відновного лікування" ХОР</t>
  </si>
  <si>
    <t>Засоби індивідуального засобу</t>
  </si>
  <si>
    <t>Інші предмети і матеріали</t>
  </si>
  <si>
    <t>Послуги забезпечення протипожежної безпеки</t>
  </si>
  <si>
    <t>Інше обладнання та інвентар</t>
  </si>
  <si>
    <t>ТО  і ремонт комп- та оргтехніки</t>
  </si>
  <si>
    <t>Обстеження кров на РВ</t>
  </si>
  <si>
    <t>КНП "Херсонська міська клінічна лікарня ім. Є.Є. Карабелеша" за  І-ІІІ квартали 2021 рік</t>
  </si>
  <si>
    <t>Періодичні видання</t>
  </si>
  <si>
    <t>ТО РРО</t>
  </si>
  <si>
    <t>Банківське обслуговування</t>
  </si>
  <si>
    <t>Вироби медичного призначення, медичні матеріали</t>
  </si>
  <si>
    <t>Засои індивідуального захисту</t>
  </si>
  <si>
    <t>ТОВ "Фарма Лайф"</t>
  </si>
  <si>
    <t>ТОВ "Інфузія"</t>
  </si>
  <si>
    <t>КНП "Нижньосірогозький ЦПМСД"</t>
  </si>
  <si>
    <t>ТОВ "ТД "Новофарм-Біосинтез"</t>
  </si>
  <si>
    <t>КНП "Білозерський ЦПМСД"</t>
  </si>
  <si>
    <t>ВБО "Благодійний фонд Родини Жебрівських"</t>
  </si>
  <si>
    <t>КНП "Фтизопульмонологічний медичний центр"</t>
  </si>
  <si>
    <t>Лікарські засои</t>
  </si>
  <si>
    <t>АТ "Київський вітамінний завод"</t>
  </si>
  <si>
    <t>Металопластикові конструкції</t>
  </si>
  <si>
    <t>Обстеження крові на РВ</t>
  </si>
  <si>
    <t>Поточний ремонт комп- та оргтехніки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</si>
</sst>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143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164" fontId="13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center" wrapText="1"/>
    </xf>
    <xf numFmtId="0" fontId="18" fillId="0" borderId="5" xfId="2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18" fillId="0" borderId="7" xfId="2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8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64" fontId="18" fillId="0" borderId="5" xfId="2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shrinkToFit="1"/>
    </xf>
    <xf numFmtId="164" fontId="19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shrinkToFit="1"/>
    </xf>
    <xf numFmtId="164" fontId="8" fillId="0" borderId="5" xfId="0" applyNumberFormat="1" applyFont="1" applyBorder="1" applyAlignment="1">
      <alignment horizontal="center" vertical="center" shrinkToFit="1"/>
    </xf>
    <xf numFmtId="164" fontId="8" fillId="0" borderId="11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3"/>
  <sheetViews>
    <sheetView tabSelected="1" zoomScaleNormal="100" workbookViewId="0">
      <selection activeCell="L3" sqref="L3"/>
    </sheetView>
  </sheetViews>
  <sheetFormatPr defaultColWidth="14.42578125" defaultRowHeight="15" customHeight="1" x14ac:dyDescent="0.25"/>
  <cols>
    <col min="1" max="1" width="8.42578125" style="19" customWidth="1"/>
    <col min="2" max="2" width="16.85546875" style="19" customWidth="1"/>
    <col min="3" max="3" width="8.5703125" style="19" customWidth="1"/>
    <col min="4" max="4" width="8.42578125" style="19" customWidth="1"/>
    <col min="5" max="5" width="19.7109375" style="19" customWidth="1"/>
    <col min="6" max="6" width="7.28515625" style="19" customWidth="1"/>
    <col min="7" max="7" width="18.140625" style="19" customWidth="1"/>
    <col min="8" max="8" width="6.5703125" style="19" customWidth="1"/>
    <col min="9" max="9" width="18.5703125" style="19" customWidth="1"/>
    <col min="10" max="10" width="7.140625" style="19" customWidth="1"/>
    <col min="11" max="11" width="7.42578125" style="19" customWidth="1"/>
    <col min="12" max="16384" width="14.42578125" style="19"/>
  </cols>
  <sheetData>
    <row r="1" spans="1:11" ht="12.75" customHeight="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7.25" customHeight="1" x14ac:dyDescent="0.25">
      <c r="A2" s="117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" customHeight="1" x14ac:dyDescent="0.25">
      <c r="A3" s="118" t="s">
        <v>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 customHeight="1" x14ac:dyDescent="0.25">
      <c r="A4" s="11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120" t="s">
        <v>3</v>
      </c>
      <c r="B6" s="122" t="s">
        <v>4</v>
      </c>
      <c r="C6" s="122" t="s">
        <v>5</v>
      </c>
      <c r="D6" s="124"/>
      <c r="E6" s="124"/>
      <c r="F6" s="122" t="s">
        <v>18</v>
      </c>
      <c r="G6" s="122" t="s">
        <v>6</v>
      </c>
      <c r="H6" s="124"/>
      <c r="I6" s="124"/>
      <c r="J6" s="124"/>
      <c r="K6" s="125" t="s">
        <v>7</v>
      </c>
    </row>
    <row r="7" spans="1:11" ht="111" customHeight="1" x14ac:dyDescent="0.25">
      <c r="A7" s="121"/>
      <c r="B7" s="123"/>
      <c r="C7" s="28" t="s">
        <v>8</v>
      </c>
      <c r="D7" s="28" t="s">
        <v>9</v>
      </c>
      <c r="E7" s="28" t="s">
        <v>10</v>
      </c>
      <c r="F7" s="123"/>
      <c r="G7" s="28" t="s">
        <v>11</v>
      </c>
      <c r="H7" s="28" t="s">
        <v>12</v>
      </c>
      <c r="I7" s="28" t="s">
        <v>13</v>
      </c>
      <c r="J7" s="28" t="s">
        <v>12</v>
      </c>
      <c r="K7" s="126"/>
    </row>
    <row r="8" spans="1:11" ht="21" customHeight="1" x14ac:dyDescent="0.25">
      <c r="A8" s="106" t="s">
        <v>17</v>
      </c>
      <c r="B8" s="99" t="s">
        <v>14</v>
      </c>
      <c r="C8" s="130">
        <v>167.4</v>
      </c>
      <c r="D8" s="46">
        <v>9.8000000000000007</v>
      </c>
      <c r="E8" s="83" t="s">
        <v>56</v>
      </c>
      <c r="F8" s="132">
        <f>C8+SUM(D8:D20)</f>
        <v>267.5</v>
      </c>
      <c r="G8" s="32" t="s">
        <v>26</v>
      </c>
      <c r="H8" s="5">
        <v>1.8</v>
      </c>
      <c r="I8" s="15" t="str">
        <f>E8</f>
        <v>Засоби індивідуального захисту</v>
      </c>
      <c r="J8" s="46">
        <f>D8</f>
        <v>9.8000000000000007</v>
      </c>
      <c r="K8" s="127">
        <f>C8-SUM(H8:H26)</f>
        <v>72.600000000000009</v>
      </c>
    </row>
    <row r="9" spans="1:11" ht="23.25" customHeight="1" x14ac:dyDescent="0.25">
      <c r="A9" s="106"/>
      <c r="B9" s="99"/>
      <c r="C9" s="130"/>
      <c r="D9" s="46">
        <v>1.1000000000000001</v>
      </c>
      <c r="E9" s="83" t="s">
        <v>31</v>
      </c>
      <c r="F9" s="132"/>
      <c r="G9" s="32" t="s">
        <v>27</v>
      </c>
      <c r="H9" s="5">
        <v>2.7</v>
      </c>
      <c r="I9" s="15" t="str">
        <f t="shared" ref="I9:I20" si="0">E9</f>
        <v>Вироби медичного призначення, медматеріали</v>
      </c>
      <c r="J9" s="46">
        <f t="shared" ref="J9:J20" si="1">D9</f>
        <v>1.1000000000000001</v>
      </c>
      <c r="K9" s="127"/>
    </row>
    <row r="10" spans="1:11" ht="11.1" customHeight="1" x14ac:dyDescent="0.25">
      <c r="A10" s="106"/>
      <c r="B10" s="99"/>
      <c r="C10" s="130"/>
      <c r="D10" s="46">
        <v>22.8</v>
      </c>
      <c r="E10" s="83" t="s">
        <v>57</v>
      </c>
      <c r="F10" s="132"/>
      <c r="G10" s="32" t="s">
        <v>28</v>
      </c>
      <c r="H10" s="5">
        <v>2.2999999999999998</v>
      </c>
      <c r="I10" s="15" t="str">
        <f t="shared" si="0"/>
        <v>Деззасоби</v>
      </c>
      <c r="J10" s="46">
        <f t="shared" si="1"/>
        <v>22.8</v>
      </c>
      <c r="K10" s="127"/>
    </row>
    <row r="11" spans="1:11" ht="11.1" customHeight="1" x14ac:dyDescent="0.25">
      <c r="A11" s="106"/>
      <c r="B11" s="99"/>
      <c r="C11" s="130"/>
      <c r="D11" s="46">
        <v>5.9</v>
      </c>
      <c r="E11" s="83" t="s">
        <v>50</v>
      </c>
      <c r="F11" s="132"/>
      <c r="G11" s="32" t="s">
        <v>29</v>
      </c>
      <c r="H11" s="5">
        <v>4.7</v>
      </c>
      <c r="I11" s="15" t="str">
        <f t="shared" si="0"/>
        <v>Меблі</v>
      </c>
      <c r="J11" s="46">
        <f t="shared" si="1"/>
        <v>5.9</v>
      </c>
      <c r="K11" s="127"/>
    </row>
    <row r="12" spans="1:11" ht="11.1" customHeight="1" x14ac:dyDescent="0.25">
      <c r="A12" s="106"/>
      <c r="B12" s="99"/>
      <c r="C12" s="130"/>
      <c r="D12" s="46">
        <v>25.7</v>
      </c>
      <c r="E12" s="83" t="s">
        <v>52</v>
      </c>
      <c r="F12" s="132"/>
      <c r="G12" s="32" t="s">
        <v>30</v>
      </c>
      <c r="H12" s="5">
        <v>1.4</v>
      </c>
      <c r="I12" s="15" t="str">
        <f t="shared" si="0"/>
        <v>Комп- та оргтехніка</v>
      </c>
      <c r="J12" s="46">
        <f t="shared" si="1"/>
        <v>25.7</v>
      </c>
      <c r="K12" s="127"/>
    </row>
    <row r="13" spans="1:11" ht="11.1" customHeight="1" x14ac:dyDescent="0.25">
      <c r="A13" s="106"/>
      <c r="B13" s="99"/>
      <c r="C13" s="130"/>
      <c r="D13" s="46">
        <v>33.9</v>
      </c>
      <c r="E13" s="83" t="s">
        <v>53</v>
      </c>
      <c r="F13" s="132"/>
      <c r="G13" s="32" t="s">
        <v>31</v>
      </c>
      <c r="H13" s="5">
        <v>1.1000000000000001</v>
      </c>
      <c r="I13" s="15" t="str">
        <f t="shared" si="0"/>
        <v>Електрообладнання</v>
      </c>
      <c r="J13" s="46">
        <f t="shared" si="1"/>
        <v>33.9</v>
      </c>
      <c r="K13" s="127"/>
    </row>
    <row r="14" spans="1:11" ht="11.1" customHeight="1" x14ac:dyDescent="0.25">
      <c r="A14" s="106"/>
      <c r="B14" s="99"/>
      <c r="C14" s="130"/>
      <c r="D14" s="46">
        <v>0.9</v>
      </c>
      <c r="E14" s="83" t="s">
        <v>54</v>
      </c>
      <c r="F14" s="132"/>
      <c r="G14" s="32" t="s">
        <v>32</v>
      </c>
      <c r="H14" s="5">
        <v>22.5</v>
      </c>
      <c r="I14" s="8" t="str">
        <f t="shared" si="0"/>
        <v>Медичне обладнання</v>
      </c>
      <c r="J14" s="46">
        <f t="shared" si="1"/>
        <v>0.9</v>
      </c>
      <c r="K14" s="127"/>
    </row>
    <row r="15" spans="1:11" ht="23.25" customHeight="1" x14ac:dyDescent="0.25">
      <c r="A15" s="106"/>
      <c r="B15" s="99"/>
      <c r="C15" s="130"/>
      <c r="D15" s="46"/>
      <c r="E15" s="83"/>
      <c r="F15" s="132"/>
      <c r="G15" s="32" t="s">
        <v>33</v>
      </c>
      <c r="H15" s="5">
        <v>48</v>
      </c>
      <c r="I15" s="8">
        <f t="shared" si="0"/>
        <v>0</v>
      </c>
      <c r="J15" s="46">
        <f t="shared" si="1"/>
        <v>0</v>
      </c>
      <c r="K15" s="127"/>
    </row>
    <row r="16" spans="1:11" ht="23.25" customHeight="1" x14ac:dyDescent="0.25">
      <c r="A16" s="106"/>
      <c r="B16" s="99"/>
      <c r="C16" s="130"/>
      <c r="D16" s="46"/>
      <c r="E16" s="83"/>
      <c r="F16" s="132"/>
      <c r="G16" s="32" t="s">
        <v>34</v>
      </c>
      <c r="H16" s="5">
        <v>0.8</v>
      </c>
      <c r="I16" s="8">
        <f t="shared" si="0"/>
        <v>0</v>
      </c>
      <c r="J16" s="46">
        <f t="shared" si="1"/>
        <v>0</v>
      </c>
      <c r="K16" s="127"/>
    </row>
    <row r="17" spans="1:13" ht="20.25" customHeight="1" x14ac:dyDescent="0.25">
      <c r="A17" s="106"/>
      <c r="B17" s="99"/>
      <c r="C17" s="130"/>
      <c r="D17" s="46"/>
      <c r="E17" s="83"/>
      <c r="F17" s="132"/>
      <c r="G17" s="32" t="s">
        <v>35</v>
      </c>
      <c r="H17" s="5">
        <v>2</v>
      </c>
      <c r="I17" s="8">
        <f t="shared" si="0"/>
        <v>0</v>
      </c>
      <c r="J17" s="46">
        <f t="shared" si="1"/>
        <v>0</v>
      </c>
      <c r="K17" s="127"/>
    </row>
    <row r="18" spans="1:13" ht="12" customHeight="1" x14ac:dyDescent="0.25">
      <c r="A18" s="106"/>
      <c r="B18" s="99"/>
      <c r="C18" s="130"/>
      <c r="D18" s="46"/>
      <c r="E18" s="83"/>
      <c r="F18" s="132"/>
      <c r="G18" s="32" t="s">
        <v>36</v>
      </c>
      <c r="H18" s="5">
        <v>0.5</v>
      </c>
      <c r="I18" s="8">
        <f t="shared" si="0"/>
        <v>0</v>
      </c>
      <c r="J18" s="46">
        <f t="shared" si="1"/>
        <v>0</v>
      </c>
      <c r="K18" s="127"/>
    </row>
    <row r="19" spans="1:13" ht="20.25" customHeight="1" x14ac:dyDescent="0.25">
      <c r="A19" s="106"/>
      <c r="B19" s="99"/>
      <c r="C19" s="130"/>
      <c r="D19" s="46"/>
      <c r="E19" s="83"/>
      <c r="F19" s="132"/>
      <c r="G19" s="32" t="s">
        <v>37</v>
      </c>
      <c r="H19" s="5">
        <v>3</v>
      </c>
      <c r="I19" s="8">
        <f t="shared" si="0"/>
        <v>0</v>
      </c>
      <c r="J19" s="46">
        <f t="shared" si="1"/>
        <v>0</v>
      </c>
      <c r="K19" s="127"/>
    </row>
    <row r="20" spans="1:13" ht="12.75" customHeight="1" x14ac:dyDescent="0.25">
      <c r="A20" s="106"/>
      <c r="B20" s="99"/>
      <c r="C20" s="130"/>
      <c r="D20" s="46"/>
      <c r="E20" s="83"/>
      <c r="F20" s="132"/>
      <c r="G20" s="32" t="s">
        <v>38</v>
      </c>
      <c r="H20" s="5">
        <v>4</v>
      </c>
      <c r="I20" s="8">
        <f t="shared" si="0"/>
        <v>0</v>
      </c>
      <c r="J20" s="62">
        <f t="shared" si="1"/>
        <v>0</v>
      </c>
      <c r="K20" s="127"/>
    </row>
    <row r="21" spans="1:13" ht="20.25" hidden="1" customHeight="1" x14ac:dyDescent="0.25">
      <c r="A21" s="106"/>
      <c r="B21" s="99"/>
      <c r="C21" s="130"/>
      <c r="D21" s="62"/>
      <c r="E21" s="83"/>
      <c r="F21" s="132"/>
      <c r="G21" s="32"/>
      <c r="H21" s="5"/>
      <c r="I21" s="8"/>
      <c r="J21" s="62"/>
      <c r="K21" s="127"/>
    </row>
    <row r="22" spans="1:13" ht="20.25" hidden="1" customHeight="1" x14ac:dyDescent="0.25">
      <c r="A22" s="106"/>
      <c r="B22" s="99"/>
      <c r="C22" s="130"/>
      <c r="D22" s="62"/>
      <c r="E22" s="83"/>
      <c r="F22" s="132"/>
      <c r="G22" s="32"/>
      <c r="H22" s="5"/>
      <c r="I22" s="8"/>
      <c r="J22" s="62"/>
      <c r="K22" s="127"/>
    </row>
    <row r="23" spans="1:13" ht="20.25" hidden="1" customHeight="1" x14ac:dyDescent="0.25">
      <c r="A23" s="106"/>
      <c r="B23" s="99"/>
      <c r="C23" s="130"/>
      <c r="D23" s="62"/>
      <c r="E23" s="83"/>
      <c r="F23" s="132"/>
      <c r="G23" s="32"/>
      <c r="H23" s="5"/>
      <c r="I23" s="8"/>
      <c r="J23" s="62"/>
      <c r="K23" s="127"/>
    </row>
    <row r="24" spans="1:13" ht="34.5" hidden="1" customHeight="1" x14ac:dyDescent="0.25">
      <c r="A24" s="106"/>
      <c r="B24" s="99"/>
      <c r="C24" s="130"/>
      <c r="D24" s="62"/>
      <c r="E24" s="83"/>
      <c r="F24" s="132"/>
      <c r="G24" s="32"/>
      <c r="H24" s="5"/>
      <c r="I24" s="8"/>
      <c r="J24" s="62"/>
      <c r="K24" s="127"/>
    </row>
    <row r="25" spans="1:13" ht="20.25" hidden="1" customHeight="1" x14ac:dyDescent="0.25">
      <c r="A25" s="106"/>
      <c r="B25" s="99"/>
      <c r="C25" s="130"/>
      <c r="D25" s="62"/>
      <c r="E25" s="83"/>
      <c r="F25" s="132"/>
      <c r="G25" s="32"/>
      <c r="H25" s="5"/>
      <c r="I25" s="8"/>
      <c r="J25" s="62"/>
      <c r="K25" s="127"/>
    </row>
    <row r="26" spans="1:13" ht="20.25" hidden="1" customHeight="1" x14ac:dyDescent="0.25">
      <c r="A26" s="106"/>
      <c r="B26" s="99"/>
      <c r="C26" s="130"/>
      <c r="D26" s="62"/>
      <c r="E26" s="83"/>
      <c r="F26" s="132"/>
      <c r="G26" s="32"/>
      <c r="H26" s="5"/>
      <c r="I26" s="8"/>
      <c r="J26" s="62"/>
      <c r="K26" s="127"/>
    </row>
    <row r="27" spans="1:13" ht="3" hidden="1" customHeight="1" x14ac:dyDescent="0.25">
      <c r="A27" s="106"/>
      <c r="B27" s="100"/>
      <c r="C27" s="137"/>
      <c r="D27" s="15"/>
      <c r="E27" s="83"/>
      <c r="F27" s="138"/>
      <c r="G27" s="53"/>
      <c r="H27" s="5"/>
      <c r="I27" s="6"/>
      <c r="J27" s="6"/>
      <c r="K27" s="128"/>
    </row>
    <row r="28" spans="1:13" ht="0.75" customHeight="1" x14ac:dyDescent="0.25">
      <c r="A28" s="106"/>
      <c r="B28" s="100"/>
      <c r="C28" s="137"/>
      <c r="D28" s="15"/>
      <c r="E28" s="83"/>
      <c r="F28" s="138"/>
      <c r="G28" s="53"/>
      <c r="H28" s="5"/>
      <c r="I28" s="6"/>
      <c r="J28" s="6"/>
      <c r="K28" s="128"/>
    </row>
    <row r="29" spans="1:13" ht="22.5" customHeight="1" x14ac:dyDescent="0.25">
      <c r="A29" s="106"/>
      <c r="B29" s="54" t="s">
        <v>58</v>
      </c>
      <c r="C29" s="63"/>
      <c r="D29" s="64">
        <v>116.2</v>
      </c>
      <c r="E29" s="83" t="s">
        <v>56</v>
      </c>
      <c r="F29" s="43">
        <f>D29</f>
        <v>116.2</v>
      </c>
      <c r="G29" s="53"/>
      <c r="H29" s="5"/>
      <c r="I29" s="8" t="str">
        <f t="shared" ref="I29:I80" si="2">E29</f>
        <v>Засоби індивідуального захисту</v>
      </c>
      <c r="J29" s="62">
        <f>D29</f>
        <v>116.2</v>
      </c>
      <c r="K29" s="65"/>
    </row>
    <row r="30" spans="1:13" ht="11.1" customHeight="1" x14ac:dyDescent="0.25">
      <c r="A30" s="106"/>
      <c r="B30" s="54" t="s">
        <v>59</v>
      </c>
      <c r="C30" s="63"/>
      <c r="D30" s="62">
        <v>5.9</v>
      </c>
      <c r="E30" s="83" t="s">
        <v>60</v>
      </c>
      <c r="F30" s="46">
        <f>D30</f>
        <v>5.9</v>
      </c>
      <c r="G30" s="6"/>
      <c r="H30" s="6"/>
      <c r="I30" s="8" t="str">
        <f t="shared" si="2"/>
        <v>Тест-системи</v>
      </c>
      <c r="J30" s="62">
        <f t="shared" ref="J30:J80" si="3">D30</f>
        <v>5.9</v>
      </c>
      <c r="K30" s="66"/>
      <c r="M30" s="47"/>
    </row>
    <row r="31" spans="1:13" ht="11.1" customHeight="1" x14ac:dyDescent="0.25">
      <c r="A31" s="106"/>
      <c r="B31" s="54" t="s">
        <v>61</v>
      </c>
      <c r="C31" s="63"/>
      <c r="D31" s="62">
        <v>17.100000000000001</v>
      </c>
      <c r="E31" s="83" t="s">
        <v>60</v>
      </c>
      <c r="F31" s="46">
        <f t="shared" ref="F31:F44" si="4">D31</f>
        <v>17.100000000000001</v>
      </c>
      <c r="G31" s="6"/>
      <c r="H31" s="6"/>
      <c r="I31" s="8" t="str">
        <f t="shared" si="2"/>
        <v>Тест-системи</v>
      </c>
      <c r="J31" s="62">
        <f t="shared" si="3"/>
        <v>17.100000000000001</v>
      </c>
      <c r="K31" s="66"/>
    </row>
    <row r="32" spans="1:13" ht="34.5" customHeight="1" x14ac:dyDescent="0.25">
      <c r="A32" s="106"/>
      <c r="B32" s="54" t="s">
        <v>62</v>
      </c>
      <c r="C32" s="63"/>
      <c r="D32" s="62">
        <v>18</v>
      </c>
      <c r="E32" s="83" t="s">
        <v>31</v>
      </c>
      <c r="F32" s="46">
        <f>D32</f>
        <v>18</v>
      </c>
      <c r="G32" s="6"/>
      <c r="H32" s="6"/>
      <c r="I32" s="8" t="str">
        <f t="shared" si="2"/>
        <v>Вироби медичного призначення, медматеріали</v>
      </c>
      <c r="J32" s="62">
        <f t="shared" si="3"/>
        <v>18</v>
      </c>
      <c r="K32" s="66"/>
    </row>
    <row r="33" spans="1:13" s="85" customFormat="1" ht="11.25" customHeight="1" x14ac:dyDescent="0.25">
      <c r="A33" s="106"/>
      <c r="B33" s="112" t="s">
        <v>65</v>
      </c>
      <c r="C33" s="87"/>
      <c r="D33" s="86">
        <v>1.4</v>
      </c>
      <c r="E33" s="83" t="s">
        <v>30</v>
      </c>
      <c r="F33" s="46">
        <f>D33</f>
        <v>1.4</v>
      </c>
      <c r="G33" s="6"/>
      <c r="H33" s="6"/>
      <c r="I33" s="8" t="str">
        <f t="shared" si="2"/>
        <v>Лікарські засоби</v>
      </c>
      <c r="J33" s="86">
        <f t="shared" si="3"/>
        <v>1.4</v>
      </c>
      <c r="K33" s="66"/>
    </row>
    <row r="34" spans="1:13" s="85" customFormat="1" ht="21" customHeight="1" x14ac:dyDescent="0.25">
      <c r="A34" s="106"/>
      <c r="B34" s="114"/>
      <c r="C34" s="87"/>
      <c r="D34" s="86">
        <v>1.4</v>
      </c>
      <c r="E34" s="83" t="s">
        <v>31</v>
      </c>
      <c r="F34" s="46">
        <f>D34</f>
        <v>1.4</v>
      </c>
      <c r="G34" s="6"/>
      <c r="H34" s="6"/>
      <c r="I34" s="8" t="str">
        <f t="shared" si="2"/>
        <v>Вироби медичного призначення, медматеріали</v>
      </c>
      <c r="J34" s="86">
        <f t="shared" si="3"/>
        <v>1.4</v>
      </c>
      <c r="K34" s="66"/>
    </row>
    <row r="35" spans="1:13" s="85" customFormat="1" ht="34.5" customHeight="1" x14ac:dyDescent="0.25">
      <c r="A35" s="106"/>
      <c r="B35" s="84" t="s">
        <v>68</v>
      </c>
      <c r="C35" s="87"/>
      <c r="D35" s="86">
        <v>19.2</v>
      </c>
      <c r="E35" s="83" t="s">
        <v>60</v>
      </c>
      <c r="F35" s="46">
        <f>D35</f>
        <v>19.2</v>
      </c>
      <c r="G35" s="6"/>
      <c r="H35" s="6"/>
      <c r="I35" s="8" t="str">
        <f t="shared" si="2"/>
        <v>Тест-системи</v>
      </c>
      <c r="J35" s="86">
        <f t="shared" si="3"/>
        <v>19.2</v>
      </c>
      <c r="K35" s="66"/>
    </row>
    <row r="36" spans="1:13" s="85" customFormat="1" ht="21" customHeight="1" x14ac:dyDescent="0.25">
      <c r="A36" s="106"/>
      <c r="B36" s="84" t="s">
        <v>66</v>
      </c>
      <c r="C36" s="87"/>
      <c r="D36" s="86">
        <v>49.3</v>
      </c>
      <c r="E36" s="83" t="s">
        <v>67</v>
      </c>
      <c r="F36" s="46">
        <f>D36</f>
        <v>49.3</v>
      </c>
      <c r="G36" s="6"/>
      <c r="H36" s="6"/>
      <c r="I36" s="8" t="str">
        <f t="shared" si="2"/>
        <v>Роботи з підключення від ВРП 0,4кВ</v>
      </c>
      <c r="J36" s="86">
        <f t="shared" si="3"/>
        <v>49.3</v>
      </c>
      <c r="K36" s="66"/>
    </row>
    <row r="37" spans="1:13" ht="24.75" customHeight="1" x14ac:dyDescent="0.25">
      <c r="A37" s="106"/>
      <c r="B37" s="54" t="s">
        <v>63</v>
      </c>
      <c r="C37" s="63"/>
      <c r="D37" s="62">
        <v>23.8</v>
      </c>
      <c r="E37" s="83" t="s">
        <v>30</v>
      </c>
      <c r="F37" s="46">
        <f t="shared" si="4"/>
        <v>23.8</v>
      </c>
      <c r="G37" s="6"/>
      <c r="H37" s="6"/>
      <c r="I37" s="8" t="str">
        <f t="shared" si="2"/>
        <v>Лікарські засоби</v>
      </c>
      <c r="J37" s="62">
        <f t="shared" si="3"/>
        <v>23.8</v>
      </c>
      <c r="K37" s="66"/>
    </row>
    <row r="38" spans="1:13" ht="11.25" customHeight="1" x14ac:dyDescent="0.25">
      <c r="A38" s="106"/>
      <c r="B38" s="112" t="s">
        <v>64</v>
      </c>
      <c r="C38" s="63"/>
      <c r="D38" s="20">
        <v>13.5</v>
      </c>
      <c r="E38" s="8" t="s">
        <v>60</v>
      </c>
      <c r="F38" s="20">
        <f t="shared" si="4"/>
        <v>13.5</v>
      </c>
      <c r="G38" s="6"/>
      <c r="H38" s="6"/>
      <c r="I38" s="8" t="str">
        <f t="shared" si="2"/>
        <v>Тест-системи</v>
      </c>
      <c r="J38" s="62">
        <f t="shared" si="3"/>
        <v>13.5</v>
      </c>
      <c r="K38" s="66"/>
    </row>
    <row r="39" spans="1:13" s="85" customFormat="1" ht="11.25" customHeight="1" x14ac:dyDescent="0.25">
      <c r="A39" s="106"/>
      <c r="B39" s="114"/>
      <c r="C39" s="87"/>
      <c r="D39" s="20">
        <v>16.399999999999999</v>
      </c>
      <c r="E39" s="8" t="s">
        <v>54</v>
      </c>
      <c r="F39" s="20">
        <f t="shared" si="4"/>
        <v>16.399999999999999</v>
      </c>
      <c r="G39" s="6"/>
      <c r="H39" s="6"/>
      <c r="I39" s="8" t="str">
        <f t="shared" si="2"/>
        <v>Медичне обладнання</v>
      </c>
      <c r="J39" s="86">
        <f t="shared" si="3"/>
        <v>16.399999999999999</v>
      </c>
      <c r="K39" s="66"/>
    </row>
    <row r="40" spans="1:13" ht="11.25" customHeight="1" x14ac:dyDescent="0.25">
      <c r="A40" s="106"/>
      <c r="B40" s="134" t="s">
        <v>69</v>
      </c>
      <c r="C40" s="63"/>
      <c r="D40" s="46">
        <f>110.3-1</f>
        <v>109.3</v>
      </c>
      <c r="E40" s="15" t="s">
        <v>26</v>
      </c>
      <c r="F40" s="20">
        <f t="shared" si="4"/>
        <v>109.3</v>
      </c>
      <c r="G40" s="6"/>
      <c r="H40" s="6"/>
      <c r="I40" s="8" t="str">
        <f t="shared" si="2"/>
        <v>Будівельні матеріали</v>
      </c>
      <c r="J40" s="62">
        <f t="shared" si="3"/>
        <v>109.3</v>
      </c>
      <c r="K40" s="66"/>
    </row>
    <row r="41" spans="1:13" ht="11.25" customHeight="1" x14ac:dyDescent="0.25">
      <c r="A41" s="106"/>
      <c r="B41" s="134"/>
      <c r="C41" s="63"/>
      <c r="D41" s="46">
        <v>2.4</v>
      </c>
      <c r="E41" s="15" t="s">
        <v>39</v>
      </c>
      <c r="F41" s="20">
        <f t="shared" si="4"/>
        <v>2.4</v>
      </c>
      <c r="G41" s="6"/>
      <c r="H41" s="6"/>
      <c r="I41" s="8" t="str">
        <f t="shared" si="2"/>
        <v>Запасні частини</v>
      </c>
      <c r="J41" s="62">
        <f t="shared" si="3"/>
        <v>2.4</v>
      </c>
      <c r="K41" s="66"/>
    </row>
    <row r="42" spans="1:13" ht="11.25" customHeight="1" x14ac:dyDescent="0.25">
      <c r="A42" s="106"/>
      <c r="B42" s="134"/>
      <c r="C42" s="63"/>
      <c r="D42" s="46">
        <v>7.2</v>
      </c>
      <c r="E42" s="8" t="s">
        <v>27</v>
      </c>
      <c r="F42" s="20">
        <f t="shared" si="4"/>
        <v>7.2</v>
      </c>
      <c r="G42" s="6"/>
      <c r="H42" s="6"/>
      <c r="I42" s="8" t="str">
        <f t="shared" si="2"/>
        <v>Канцелярські товари, папір</v>
      </c>
      <c r="J42" s="62">
        <f t="shared" si="3"/>
        <v>7.2</v>
      </c>
      <c r="K42" s="66"/>
    </row>
    <row r="43" spans="1:13" ht="11.25" customHeight="1" x14ac:dyDescent="0.25">
      <c r="A43" s="106"/>
      <c r="B43" s="134"/>
      <c r="C43" s="63"/>
      <c r="D43" s="46">
        <v>8.1</v>
      </c>
      <c r="E43" s="83" t="s">
        <v>28</v>
      </c>
      <c r="F43" s="20">
        <f t="shared" si="4"/>
        <v>8.1</v>
      </c>
      <c r="G43" s="6"/>
      <c r="H43" s="6"/>
      <c r="I43" s="8" t="str">
        <f t="shared" si="2"/>
        <v>Друкована продукція</v>
      </c>
      <c r="J43" s="62">
        <f t="shared" si="3"/>
        <v>8.1</v>
      </c>
      <c r="K43" s="66"/>
    </row>
    <row r="44" spans="1:13" ht="11.25" customHeight="1" x14ac:dyDescent="0.25">
      <c r="A44" s="106"/>
      <c r="B44" s="134"/>
      <c r="C44" s="63"/>
      <c r="D44" s="46">
        <v>25.4</v>
      </c>
      <c r="E44" s="83" t="s">
        <v>29</v>
      </c>
      <c r="F44" s="20">
        <f t="shared" si="4"/>
        <v>25.4</v>
      </c>
      <c r="G44" s="6"/>
      <c r="H44" s="6"/>
      <c r="I44" s="8" t="str">
        <f t="shared" si="2"/>
        <v>Господарські матеріали</v>
      </c>
      <c r="J44" s="62">
        <f t="shared" si="3"/>
        <v>25.4</v>
      </c>
      <c r="K44" s="66"/>
      <c r="M44" s="47"/>
    </row>
    <row r="45" spans="1:13" ht="19.5" customHeight="1" x14ac:dyDescent="0.25">
      <c r="A45" s="106"/>
      <c r="B45" s="134"/>
      <c r="C45" s="63"/>
      <c r="D45" s="46">
        <v>8.8000000000000007</v>
      </c>
      <c r="E45" s="83" t="s">
        <v>40</v>
      </c>
      <c r="F45" s="7">
        <f>C45+D45</f>
        <v>8.8000000000000007</v>
      </c>
      <c r="G45" s="6"/>
      <c r="H45" s="6"/>
      <c r="I45" s="8" t="str">
        <f t="shared" si="2"/>
        <v>Інші предмети, матеріали</v>
      </c>
      <c r="J45" s="62">
        <f t="shared" si="3"/>
        <v>8.8000000000000007</v>
      </c>
      <c r="K45" s="66"/>
    </row>
    <row r="46" spans="1:13" ht="22.5" customHeight="1" x14ac:dyDescent="0.25">
      <c r="A46" s="106"/>
      <c r="B46" s="134"/>
      <c r="C46" s="63"/>
      <c r="D46" s="46">
        <v>67.7</v>
      </c>
      <c r="E46" s="83" t="s">
        <v>31</v>
      </c>
      <c r="F46" s="7">
        <f>C46+D46</f>
        <v>67.7</v>
      </c>
      <c r="G46" s="6"/>
      <c r="H46" s="6"/>
      <c r="I46" s="8" t="str">
        <f t="shared" si="2"/>
        <v>Вироби медичного призначення, медматеріали</v>
      </c>
      <c r="J46" s="62">
        <f t="shared" si="3"/>
        <v>67.7</v>
      </c>
      <c r="K46" s="66"/>
    </row>
    <row r="47" spans="1:13" ht="20.25" customHeight="1" x14ac:dyDescent="0.25">
      <c r="A47" s="106"/>
      <c r="B47" s="134"/>
      <c r="C47" s="63"/>
      <c r="D47" s="46">
        <v>128.5</v>
      </c>
      <c r="E47" s="83" t="s">
        <v>41</v>
      </c>
      <c r="F47" s="7">
        <f>C47+D47</f>
        <v>128.5</v>
      </c>
      <c r="G47" s="6"/>
      <c r="H47" s="6"/>
      <c r="I47" s="8" t="str">
        <f t="shared" si="2"/>
        <v>Імунобіологічні препарати</v>
      </c>
      <c r="J47" s="62">
        <f t="shared" si="3"/>
        <v>128.5</v>
      </c>
      <c r="K47" s="66"/>
    </row>
    <row r="48" spans="1:13" ht="21" customHeight="1" x14ac:dyDescent="0.25">
      <c r="A48" s="106"/>
      <c r="B48" s="134"/>
      <c r="C48" s="63"/>
      <c r="D48" s="46">
        <v>21.5</v>
      </c>
      <c r="E48" s="83" t="s">
        <v>42</v>
      </c>
      <c r="F48" s="7"/>
      <c r="G48" s="6"/>
      <c r="H48" s="6"/>
      <c r="I48" s="8" t="str">
        <f t="shared" si="2"/>
        <v>Інші ТМЦ медичного призначення</v>
      </c>
      <c r="J48" s="62">
        <f t="shared" si="3"/>
        <v>21.5</v>
      </c>
      <c r="K48" s="66"/>
    </row>
    <row r="49" spans="1:11" ht="11.25" customHeight="1" x14ac:dyDescent="0.25">
      <c r="A49" s="106"/>
      <c r="B49" s="134"/>
      <c r="C49" s="63"/>
      <c r="D49" s="46">
        <v>14.1</v>
      </c>
      <c r="E49" s="83" t="s">
        <v>32</v>
      </c>
      <c r="F49" s="7">
        <f>C49+D49</f>
        <v>14.1</v>
      </c>
      <c r="G49" s="6"/>
      <c r="H49" s="6"/>
      <c r="I49" s="8" t="str">
        <f t="shared" si="2"/>
        <v>ТО медобладнання</v>
      </c>
      <c r="J49" s="62">
        <f t="shared" si="3"/>
        <v>14.1</v>
      </c>
      <c r="K49" s="66"/>
    </row>
    <row r="50" spans="1:11" ht="11.25" customHeight="1" x14ac:dyDescent="0.25">
      <c r="A50" s="106"/>
      <c r="B50" s="134"/>
      <c r="C50" s="63"/>
      <c r="D50" s="46">
        <v>2.5</v>
      </c>
      <c r="E50" s="83" t="s">
        <v>43</v>
      </c>
      <c r="F50" s="7">
        <f>C50+D50</f>
        <v>2.5</v>
      </c>
      <c r="G50" s="6"/>
      <c r="H50" s="6"/>
      <c r="I50" s="8" t="str">
        <f t="shared" si="2"/>
        <v>ТО комп- та оргтехніки</v>
      </c>
      <c r="J50" s="62">
        <f t="shared" si="3"/>
        <v>2.5</v>
      </c>
      <c r="K50" s="66"/>
    </row>
    <row r="51" spans="1:11" ht="13.5" customHeight="1" x14ac:dyDescent="0.25">
      <c r="A51" s="106"/>
      <c r="B51" s="134"/>
      <c r="C51" s="63"/>
      <c r="D51" s="46">
        <v>0.4</v>
      </c>
      <c r="E51" s="83" t="s">
        <v>44</v>
      </c>
      <c r="F51" s="7">
        <f t="shared" ref="F51:F80" si="5">C51+D51</f>
        <v>0.4</v>
      </c>
      <c r="G51" s="6"/>
      <c r="H51" s="6"/>
      <c r="I51" s="8" t="str">
        <f t="shared" si="2"/>
        <v>Послуги страхування</v>
      </c>
      <c r="J51" s="62">
        <f t="shared" si="3"/>
        <v>0.4</v>
      </c>
      <c r="K51" s="66"/>
    </row>
    <row r="52" spans="1:11" ht="22.5" customHeight="1" x14ac:dyDescent="0.25">
      <c r="A52" s="106"/>
      <c r="B52" s="134"/>
      <c r="C52" s="63"/>
      <c r="D52" s="46">
        <v>0.3</v>
      </c>
      <c r="E52" s="83" t="s">
        <v>45</v>
      </c>
      <c r="F52" s="7">
        <f t="shared" si="5"/>
        <v>0.3</v>
      </c>
      <c r="G52" s="6"/>
      <c r="H52" s="6"/>
      <c r="I52" s="8" t="str">
        <f t="shared" si="2"/>
        <v>Поточни ремонт комп- оргтехніки</v>
      </c>
      <c r="J52" s="62">
        <f t="shared" si="3"/>
        <v>0.3</v>
      </c>
      <c r="K52" s="66"/>
    </row>
    <row r="53" spans="1:11" ht="23.25" customHeight="1" x14ac:dyDescent="0.25">
      <c r="A53" s="106"/>
      <c r="B53" s="134"/>
      <c r="C53" s="63"/>
      <c r="D53" s="46">
        <v>3.2</v>
      </c>
      <c r="E53" s="54" t="s">
        <v>46</v>
      </c>
      <c r="F53" s="7">
        <f t="shared" si="5"/>
        <v>3.2</v>
      </c>
      <c r="G53" s="6"/>
      <c r="H53" s="6"/>
      <c r="I53" s="8" t="str">
        <f t="shared" si="2"/>
        <v>Поточний ремонт медобладнання</v>
      </c>
      <c r="J53" s="62">
        <f t="shared" si="3"/>
        <v>3.2</v>
      </c>
      <c r="K53" s="66"/>
    </row>
    <row r="54" spans="1:11" ht="11.25" customHeight="1" x14ac:dyDescent="0.25">
      <c r="A54" s="106"/>
      <c r="B54" s="134"/>
      <c r="C54" s="63"/>
      <c r="D54" s="46">
        <v>11</v>
      </c>
      <c r="E54" s="54" t="s">
        <v>47</v>
      </c>
      <c r="F54" s="7">
        <f t="shared" si="5"/>
        <v>11</v>
      </c>
      <c r="G54" s="6"/>
      <c r="H54" s="6"/>
      <c r="I54" s="8" t="str">
        <f t="shared" si="2"/>
        <v>Послуги з навчання</v>
      </c>
      <c r="J54" s="62">
        <f t="shared" si="3"/>
        <v>11</v>
      </c>
      <c r="K54" s="66"/>
    </row>
    <row r="55" spans="1:11" ht="11.25" customHeight="1" x14ac:dyDescent="0.25">
      <c r="A55" s="106"/>
      <c r="B55" s="134"/>
      <c r="C55" s="63"/>
      <c r="D55" s="46">
        <v>116.6</v>
      </c>
      <c r="E55" s="54" t="s">
        <v>48</v>
      </c>
      <c r="F55" s="7">
        <f t="shared" si="5"/>
        <v>116.6</v>
      </c>
      <c r="G55" s="6"/>
      <c r="H55" s="6"/>
      <c r="I55" s="8" t="str">
        <f t="shared" si="2"/>
        <v xml:space="preserve">Інші послуги </v>
      </c>
      <c r="J55" s="62">
        <f t="shared" si="3"/>
        <v>116.6</v>
      </c>
      <c r="K55" s="66"/>
    </row>
    <row r="56" spans="1:11" ht="11.25" customHeight="1" x14ac:dyDescent="0.25">
      <c r="A56" s="106"/>
      <c r="B56" s="134"/>
      <c r="C56" s="63"/>
      <c r="D56" s="46">
        <v>47.7</v>
      </c>
      <c r="E56" s="54" t="s">
        <v>49</v>
      </c>
      <c r="F56" s="7">
        <f t="shared" si="5"/>
        <v>47.7</v>
      </c>
      <c r="G56" s="6"/>
      <c r="H56" s="6"/>
      <c r="I56" s="8" t="str">
        <f t="shared" si="2"/>
        <v>Капремонт приміщень</v>
      </c>
      <c r="J56" s="62">
        <f t="shared" si="3"/>
        <v>47.7</v>
      </c>
      <c r="K56" s="66"/>
    </row>
    <row r="57" spans="1:11" ht="11.25" customHeight="1" x14ac:dyDescent="0.25">
      <c r="A57" s="106"/>
      <c r="B57" s="134"/>
      <c r="C57" s="63"/>
      <c r="D57" s="46">
        <v>89.3</v>
      </c>
      <c r="E57" s="54" t="s">
        <v>50</v>
      </c>
      <c r="F57" s="7">
        <f t="shared" si="5"/>
        <v>89.3</v>
      </c>
      <c r="G57" s="6"/>
      <c r="H57" s="6"/>
      <c r="I57" s="8" t="str">
        <f t="shared" si="2"/>
        <v>Меблі</v>
      </c>
      <c r="J57" s="62">
        <f t="shared" si="3"/>
        <v>89.3</v>
      </c>
      <c r="K57" s="66"/>
    </row>
    <row r="58" spans="1:11" ht="11.25" customHeight="1" x14ac:dyDescent="0.25">
      <c r="A58" s="106"/>
      <c r="B58" s="134"/>
      <c r="C58" s="63"/>
      <c r="D58" s="46">
        <v>1.4</v>
      </c>
      <c r="E58" s="54" t="s">
        <v>51</v>
      </c>
      <c r="F58" s="7">
        <f t="shared" si="5"/>
        <v>1.4</v>
      </c>
      <c r="G58" s="6"/>
      <c r="H58" s="6"/>
      <c r="I58" s="8" t="str">
        <f t="shared" si="2"/>
        <v>М'який інвентар</v>
      </c>
      <c r="J58" s="62">
        <f t="shared" si="3"/>
        <v>1.4</v>
      </c>
      <c r="K58" s="66"/>
    </row>
    <row r="59" spans="1:11" ht="11.25" customHeight="1" x14ac:dyDescent="0.25">
      <c r="A59" s="106"/>
      <c r="B59" s="134"/>
      <c r="C59" s="63"/>
      <c r="D59" s="46">
        <v>8.8000000000000007</v>
      </c>
      <c r="E59" s="54" t="s">
        <v>52</v>
      </c>
      <c r="F59" s="7">
        <f t="shared" si="5"/>
        <v>8.8000000000000007</v>
      </c>
      <c r="G59" s="6"/>
      <c r="H59" s="6"/>
      <c r="I59" s="8" t="str">
        <f t="shared" si="2"/>
        <v>Комп- та оргтехніка</v>
      </c>
      <c r="J59" s="62">
        <f t="shared" si="3"/>
        <v>8.8000000000000007</v>
      </c>
      <c r="K59" s="66"/>
    </row>
    <row r="60" spans="1:11" ht="11.25" customHeight="1" x14ac:dyDescent="0.25">
      <c r="A60" s="106"/>
      <c r="B60" s="134"/>
      <c r="C60" s="63"/>
      <c r="D60" s="46">
        <v>33.9</v>
      </c>
      <c r="E60" s="54" t="s">
        <v>53</v>
      </c>
      <c r="F60" s="18">
        <f t="shared" si="5"/>
        <v>33.9</v>
      </c>
      <c r="G60" s="6"/>
      <c r="H60" s="6"/>
      <c r="I60" s="8" t="str">
        <f t="shared" si="2"/>
        <v>Електрообладнання</v>
      </c>
      <c r="J60" s="62">
        <f t="shared" si="3"/>
        <v>33.9</v>
      </c>
      <c r="K60" s="66"/>
    </row>
    <row r="61" spans="1:11" ht="11.25" customHeight="1" x14ac:dyDescent="0.25">
      <c r="A61" s="106"/>
      <c r="B61" s="134"/>
      <c r="C61" s="63"/>
      <c r="D61" s="46">
        <v>14.4</v>
      </c>
      <c r="E61" s="54" t="s">
        <v>54</v>
      </c>
      <c r="F61" s="7">
        <f t="shared" si="5"/>
        <v>14.4</v>
      </c>
      <c r="G61" s="6"/>
      <c r="H61" s="6"/>
      <c r="I61" s="8" t="str">
        <f t="shared" si="2"/>
        <v>Медичне обладнання</v>
      </c>
      <c r="J61" s="62">
        <f t="shared" si="3"/>
        <v>14.4</v>
      </c>
      <c r="K61" s="66"/>
    </row>
    <row r="62" spans="1:11" ht="21" customHeight="1" thickBot="1" x14ac:dyDescent="0.3">
      <c r="A62" s="106"/>
      <c r="B62" s="134"/>
      <c r="C62" s="63"/>
      <c r="D62" s="46">
        <v>40.6</v>
      </c>
      <c r="E62" s="54" t="s">
        <v>55</v>
      </c>
      <c r="F62" s="7">
        <f t="shared" si="5"/>
        <v>40.6</v>
      </c>
      <c r="G62" s="6"/>
      <c r="H62" s="6"/>
      <c r="I62" s="8" t="str">
        <f t="shared" si="2"/>
        <v>Інше обладнання, інвентар</v>
      </c>
      <c r="J62" s="62">
        <f t="shared" si="3"/>
        <v>40.6</v>
      </c>
      <c r="K62" s="66"/>
    </row>
    <row r="63" spans="1:11" ht="21" hidden="1" customHeight="1" x14ac:dyDescent="0.25">
      <c r="A63" s="106"/>
      <c r="B63" s="134"/>
      <c r="C63" s="63"/>
      <c r="D63" s="46"/>
      <c r="E63" s="54"/>
      <c r="F63" s="7">
        <f t="shared" si="5"/>
        <v>0</v>
      </c>
      <c r="G63" s="6"/>
      <c r="H63" s="6"/>
      <c r="I63" s="8">
        <f t="shared" si="2"/>
        <v>0</v>
      </c>
      <c r="J63" s="62">
        <f t="shared" si="3"/>
        <v>0</v>
      </c>
      <c r="K63" s="66"/>
    </row>
    <row r="64" spans="1:11" ht="21" hidden="1" customHeight="1" x14ac:dyDescent="0.25">
      <c r="A64" s="106"/>
      <c r="B64" s="134"/>
      <c r="C64" s="63"/>
      <c r="D64" s="46"/>
      <c r="E64" s="48"/>
      <c r="F64" s="7">
        <f t="shared" si="5"/>
        <v>0</v>
      </c>
      <c r="G64" s="6"/>
      <c r="H64" s="6"/>
      <c r="I64" s="8">
        <f t="shared" si="2"/>
        <v>0</v>
      </c>
      <c r="J64" s="62">
        <f t="shared" si="3"/>
        <v>0</v>
      </c>
      <c r="K64" s="66"/>
    </row>
    <row r="65" spans="1:11" ht="21" hidden="1" customHeight="1" x14ac:dyDescent="0.25">
      <c r="A65" s="106"/>
      <c r="B65" s="134"/>
      <c r="C65" s="63"/>
      <c r="D65" s="46"/>
      <c r="E65" s="49"/>
      <c r="F65" s="7">
        <f t="shared" si="5"/>
        <v>0</v>
      </c>
      <c r="G65" s="6"/>
      <c r="H65" s="6"/>
      <c r="I65" s="8">
        <f t="shared" si="2"/>
        <v>0</v>
      </c>
      <c r="J65" s="62">
        <f t="shared" si="3"/>
        <v>0</v>
      </c>
      <c r="K65" s="66"/>
    </row>
    <row r="66" spans="1:11" s="44" customFormat="1" ht="21" hidden="1" customHeight="1" x14ac:dyDescent="0.25">
      <c r="A66" s="106"/>
      <c r="B66" s="134"/>
      <c r="C66" s="63"/>
      <c r="D66" s="46"/>
      <c r="E66" s="49"/>
      <c r="F66" s="7">
        <f t="shared" si="5"/>
        <v>0</v>
      </c>
      <c r="G66" s="6"/>
      <c r="H66" s="6"/>
      <c r="I66" s="8">
        <f t="shared" ref="I66:I71" si="6">E66</f>
        <v>0</v>
      </c>
      <c r="J66" s="62">
        <f t="shared" ref="J66:J71" si="7">D66</f>
        <v>0</v>
      </c>
      <c r="K66" s="66"/>
    </row>
    <row r="67" spans="1:11" s="44" customFormat="1" ht="21" hidden="1" customHeight="1" x14ac:dyDescent="0.25">
      <c r="A67" s="106"/>
      <c r="B67" s="134"/>
      <c r="C67" s="63"/>
      <c r="D67" s="46"/>
      <c r="E67" s="48"/>
      <c r="F67" s="7">
        <f t="shared" si="5"/>
        <v>0</v>
      </c>
      <c r="G67" s="6"/>
      <c r="H67" s="6"/>
      <c r="I67" s="8">
        <f t="shared" si="6"/>
        <v>0</v>
      </c>
      <c r="J67" s="62">
        <f t="shared" si="7"/>
        <v>0</v>
      </c>
      <c r="K67" s="66"/>
    </row>
    <row r="68" spans="1:11" s="44" customFormat="1" ht="21" hidden="1" customHeight="1" x14ac:dyDescent="0.25">
      <c r="A68" s="106"/>
      <c r="B68" s="134"/>
      <c r="C68" s="63"/>
      <c r="D68" s="46"/>
      <c r="E68" s="48"/>
      <c r="F68" s="7">
        <f t="shared" si="5"/>
        <v>0</v>
      </c>
      <c r="G68" s="6"/>
      <c r="H68" s="6"/>
      <c r="I68" s="8">
        <f t="shared" si="6"/>
        <v>0</v>
      </c>
      <c r="J68" s="62">
        <f t="shared" si="7"/>
        <v>0</v>
      </c>
      <c r="K68" s="66"/>
    </row>
    <row r="69" spans="1:11" s="44" customFormat="1" ht="21" hidden="1" customHeight="1" x14ac:dyDescent="0.25">
      <c r="A69" s="106"/>
      <c r="B69" s="134"/>
      <c r="C69" s="63"/>
      <c r="D69" s="46"/>
      <c r="E69" s="50"/>
      <c r="F69" s="7">
        <f t="shared" si="5"/>
        <v>0</v>
      </c>
      <c r="G69" s="6"/>
      <c r="H69" s="6"/>
      <c r="I69" s="8">
        <f t="shared" si="6"/>
        <v>0</v>
      </c>
      <c r="J69" s="62">
        <f t="shared" si="7"/>
        <v>0</v>
      </c>
      <c r="K69" s="66"/>
    </row>
    <row r="70" spans="1:11" s="44" customFormat="1" ht="21" hidden="1" customHeight="1" x14ac:dyDescent="0.25">
      <c r="A70" s="106"/>
      <c r="B70" s="134"/>
      <c r="C70" s="63"/>
      <c r="D70" s="46"/>
      <c r="E70" s="49"/>
      <c r="F70" s="7">
        <f t="shared" si="5"/>
        <v>0</v>
      </c>
      <c r="G70" s="6"/>
      <c r="H70" s="6"/>
      <c r="I70" s="8">
        <f t="shared" si="6"/>
        <v>0</v>
      </c>
      <c r="J70" s="62">
        <f t="shared" si="7"/>
        <v>0</v>
      </c>
      <c r="K70" s="66"/>
    </row>
    <row r="71" spans="1:11" s="44" customFormat="1" ht="21" hidden="1" customHeight="1" x14ac:dyDescent="0.25">
      <c r="A71" s="106"/>
      <c r="B71" s="134"/>
      <c r="C71" s="63"/>
      <c r="D71" s="46"/>
      <c r="E71" s="49"/>
      <c r="F71" s="7">
        <f t="shared" si="5"/>
        <v>0</v>
      </c>
      <c r="G71" s="6"/>
      <c r="H71" s="6"/>
      <c r="I71" s="8">
        <f t="shared" si="6"/>
        <v>0</v>
      </c>
      <c r="J71" s="62">
        <f t="shared" si="7"/>
        <v>0</v>
      </c>
      <c r="K71" s="66"/>
    </row>
    <row r="72" spans="1:11" ht="22.5" hidden="1" customHeight="1" x14ac:dyDescent="0.25">
      <c r="A72" s="106"/>
      <c r="B72" s="134"/>
      <c r="C72" s="63"/>
      <c r="D72" s="46"/>
      <c r="E72" s="51"/>
      <c r="F72" s="7">
        <f>C72+D72</f>
        <v>0</v>
      </c>
      <c r="G72" s="6"/>
      <c r="H72" s="6"/>
      <c r="I72" s="8">
        <f t="shared" si="2"/>
        <v>0</v>
      </c>
      <c r="J72" s="62">
        <f t="shared" si="3"/>
        <v>0</v>
      </c>
      <c r="K72" s="66"/>
    </row>
    <row r="73" spans="1:11" ht="23.25" hidden="1" customHeight="1" x14ac:dyDescent="0.25">
      <c r="A73" s="106"/>
      <c r="B73" s="134"/>
      <c r="C73" s="63"/>
      <c r="D73" s="46"/>
      <c r="E73" s="48"/>
      <c r="F73" s="7">
        <f t="shared" si="5"/>
        <v>0</v>
      </c>
      <c r="G73" s="6"/>
      <c r="H73" s="6"/>
      <c r="I73" s="8">
        <f t="shared" si="2"/>
        <v>0</v>
      </c>
      <c r="J73" s="62">
        <f t="shared" si="3"/>
        <v>0</v>
      </c>
      <c r="K73" s="66"/>
    </row>
    <row r="74" spans="1:11" ht="21.75" hidden="1" customHeight="1" x14ac:dyDescent="0.25">
      <c r="A74" s="106"/>
      <c r="B74" s="134"/>
      <c r="C74" s="63"/>
      <c r="D74" s="46"/>
      <c r="E74" s="48"/>
      <c r="F74" s="7">
        <f t="shared" si="5"/>
        <v>0</v>
      </c>
      <c r="G74" s="6"/>
      <c r="H74" s="6"/>
      <c r="I74" s="8">
        <f t="shared" si="2"/>
        <v>0</v>
      </c>
      <c r="J74" s="62">
        <f t="shared" si="3"/>
        <v>0</v>
      </c>
      <c r="K74" s="66"/>
    </row>
    <row r="75" spans="1:11" ht="19.5" hidden="1" customHeight="1" x14ac:dyDescent="0.25">
      <c r="A75" s="106"/>
      <c r="B75" s="134"/>
      <c r="C75" s="63"/>
      <c r="D75" s="46"/>
      <c r="E75" s="48"/>
      <c r="F75" s="7">
        <f t="shared" si="5"/>
        <v>0</v>
      </c>
      <c r="G75" s="6"/>
      <c r="H75" s="6"/>
      <c r="I75" s="8">
        <f t="shared" si="2"/>
        <v>0</v>
      </c>
      <c r="J75" s="62">
        <f t="shared" si="3"/>
        <v>0</v>
      </c>
      <c r="K75" s="66"/>
    </row>
    <row r="76" spans="1:11" ht="26.25" hidden="1" customHeight="1" x14ac:dyDescent="0.25">
      <c r="A76" s="106"/>
      <c r="B76" s="134"/>
      <c r="C76" s="63"/>
      <c r="D76" s="62"/>
      <c r="E76" s="54"/>
      <c r="F76" s="7">
        <f t="shared" si="5"/>
        <v>0</v>
      </c>
      <c r="G76" s="6"/>
      <c r="H76" s="6"/>
      <c r="I76" s="8">
        <f t="shared" si="2"/>
        <v>0</v>
      </c>
      <c r="J76" s="62">
        <f t="shared" si="3"/>
        <v>0</v>
      </c>
      <c r="K76" s="66"/>
    </row>
    <row r="77" spans="1:11" ht="13.5" hidden="1" customHeight="1" x14ac:dyDescent="0.25">
      <c r="A77" s="106"/>
      <c r="B77" s="134"/>
      <c r="C77" s="63"/>
      <c r="D77" s="62"/>
      <c r="E77" s="54"/>
      <c r="F77" s="7">
        <f t="shared" si="5"/>
        <v>0</v>
      </c>
      <c r="G77" s="6"/>
      <c r="H77" s="6"/>
      <c r="I77" s="8">
        <f t="shared" si="2"/>
        <v>0</v>
      </c>
      <c r="J77" s="62">
        <f t="shared" si="3"/>
        <v>0</v>
      </c>
      <c r="K77" s="66"/>
    </row>
    <row r="78" spans="1:11" ht="13.5" hidden="1" customHeight="1" x14ac:dyDescent="0.25">
      <c r="A78" s="106"/>
      <c r="B78" s="134"/>
      <c r="C78" s="63"/>
      <c r="D78" s="62"/>
      <c r="E78" s="54"/>
      <c r="F78" s="7">
        <f t="shared" si="5"/>
        <v>0</v>
      </c>
      <c r="G78" s="6"/>
      <c r="H78" s="6"/>
      <c r="I78" s="8">
        <f t="shared" si="2"/>
        <v>0</v>
      </c>
      <c r="J78" s="62">
        <f t="shared" si="3"/>
        <v>0</v>
      </c>
      <c r="K78" s="66"/>
    </row>
    <row r="79" spans="1:11" ht="13.5" hidden="1" customHeight="1" x14ac:dyDescent="0.25">
      <c r="A79" s="106"/>
      <c r="B79" s="134"/>
      <c r="C79" s="63"/>
      <c r="D79" s="62"/>
      <c r="E79" s="54"/>
      <c r="F79" s="7">
        <f t="shared" si="5"/>
        <v>0</v>
      </c>
      <c r="G79" s="6"/>
      <c r="H79" s="6"/>
      <c r="I79" s="8">
        <f t="shared" si="2"/>
        <v>0</v>
      </c>
      <c r="J79" s="62">
        <f t="shared" si="3"/>
        <v>0</v>
      </c>
      <c r="K79" s="66"/>
    </row>
    <row r="80" spans="1:11" ht="19.5" hidden="1" customHeight="1" thickBot="1" x14ac:dyDescent="0.3">
      <c r="A80" s="139"/>
      <c r="B80" s="136"/>
      <c r="C80" s="67"/>
      <c r="D80" s="68"/>
      <c r="E80" s="24"/>
      <c r="F80" s="25">
        <f t="shared" si="5"/>
        <v>0</v>
      </c>
      <c r="G80" s="26"/>
      <c r="H80" s="26"/>
      <c r="I80" s="27">
        <f t="shared" si="2"/>
        <v>0</v>
      </c>
      <c r="J80" s="68">
        <f t="shared" si="3"/>
        <v>0</v>
      </c>
      <c r="K80" s="69"/>
    </row>
    <row r="81" spans="1:11" ht="19.5" customHeight="1" thickBot="1" x14ac:dyDescent="0.3">
      <c r="A81" s="101" t="s">
        <v>22</v>
      </c>
      <c r="B81" s="102"/>
      <c r="C81" s="70">
        <f>C8</f>
        <v>167.4</v>
      </c>
      <c r="D81" s="71">
        <f>SUM(D8:D80)</f>
        <v>1145.4000000000001</v>
      </c>
      <c r="E81" s="35"/>
      <c r="F81" s="71">
        <f>F8+SUM(F29:F80)</f>
        <v>1291.2999999999997</v>
      </c>
      <c r="G81" s="36"/>
      <c r="H81" s="71">
        <f>SUM(H8:H26)</f>
        <v>94.8</v>
      </c>
      <c r="I81" s="35"/>
      <c r="J81" s="71">
        <f>SUM(J8:J80)</f>
        <v>1145.4000000000001</v>
      </c>
      <c r="K81" s="72"/>
    </row>
    <row r="82" spans="1:11" ht="19.5" customHeight="1" x14ac:dyDescent="0.25">
      <c r="A82" s="105" t="s">
        <v>19</v>
      </c>
      <c r="B82" s="110" t="s">
        <v>14</v>
      </c>
      <c r="C82" s="140">
        <v>171.6</v>
      </c>
      <c r="D82" s="73">
        <v>1.5</v>
      </c>
      <c r="E82" s="54" t="s">
        <v>70</v>
      </c>
      <c r="F82" s="131">
        <f>C82+SUM(D82:D118)</f>
        <v>222.6</v>
      </c>
      <c r="G82" s="34" t="s">
        <v>27</v>
      </c>
      <c r="H82" s="16">
        <v>0.1</v>
      </c>
      <c r="I82" s="34" t="str">
        <f>E82</f>
        <v>Господарчі матеріали</v>
      </c>
      <c r="J82" s="73">
        <f>D82</f>
        <v>1.5</v>
      </c>
      <c r="K82" s="133">
        <f>K8+F82-SUM(H82:H118)-SUM(J82:J90)</f>
        <v>115.19999999999999</v>
      </c>
    </row>
    <row r="83" spans="1:11" ht="19.5" customHeight="1" x14ac:dyDescent="0.25">
      <c r="A83" s="106"/>
      <c r="B83" s="99"/>
      <c r="C83" s="130"/>
      <c r="D83" s="46">
        <v>35.200000000000003</v>
      </c>
      <c r="E83" s="15" t="s">
        <v>57</v>
      </c>
      <c r="F83" s="132"/>
      <c r="G83" s="32" t="s">
        <v>29</v>
      </c>
      <c r="H83" s="5">
        <v>4.7</v>
      </c>
      <c r="I83" s="32" t="str">
        <f t="shared" ref="I83:I93" si="8">E83</f>
        <v>Деззасоби</v>
      </c>
      <c r="J83" s="46">
        <f t="shared" ref="J83:J93" si="9">D83</f>
        <v>35.200000000000003</v>
      </c>
      <c r="K83" s="127"/>
    </row>
    <row r="84" spans="1:11" ht="36" customHeight="1" x14ac:dyDescent="0.25">
      <c r="A84" s="106"/>
      <c r="B84" s="99"/>
      <c r="C84" s="130"/>
      <c r="D84" s="46">
        <v>14.3</v>
      </c>
      <c r="E84" s="8" t="s">
        <v>71</v>
      </c>
      <c r="F84" s="132"/>
      <c r="G84" s="32" t="s">
        <v>31</v>
      </c>
      <c r="H84" s="5">
        <v>4.5</v>
      </c>
      <c r="I84" s="32" t="str">
        <f t="shared" si="8"/>
        <v>Продукти харчування</v>
      </c>
      <c r="J84" s="46">
        <f t="shared" si="9"/>
        <v>14.3</v>
      </c>
      <c r="K84" s="127"/>
    </row>
    <row r="85" spans="1:11" ht="19.5" customHeight="1" x14ac:dyDescent="0.25">
      <c r="A85" s="106"/>
      <c r="B85" s="99"/>
      <c r="C85" s="130"/>
      <c r="D85" s="46"/>
      <c r="E85" s="54"/>
      <c r="F85" s="132"/>
      <c r="G85" s="32" t="s">
        <v>32</v>
      </c>
      <c r="H85" s="5">
        <v>19.7</v>
      </c>
      <c r="I85" s="32">
        <f t="shared" si="8"/>
        <v>0</v>
      </c>
      <c r="J85" s="46">
        <f t="shared" si="9"/>
        <v>0</v>
      </c>
      <c r="K85" s="127"/>
    </row>
    <row r="86" spans="1:11" ht="21" customHeight="1" x14ac:dyDescent="0.25">
      <c r="A86" s="106"/>
      <c r="B86" s="99"/>
      <c r="C86" s="130"/>
      <c r="D86" s="46"/>
      <c r="E86" s="54"/>
      <c r="F86" s="132"/>
      <c r="G86" s="32" t="s">
        <v>33</v>
      </c>
      <c r="H86" s="5">
        <v>48</v>
      </c>
      <c r="I86" s="32">
        <f t="shared" si="8"/>
        <v>0</v>
      </c>
      <c r="J86" s="46">
        <f t="shared" si="9"/>
        <v>0</v>
      </c>
      <c r="K86" s="127"/>
    </row>
    <row r="87" spans="1:11" ht="21.75" customHeight="1" x14ac:dyDescent="0.25">
      <c r="A87" s="106"/>
      <c r="B87" s="99"/>
      <c r="C87" s="130"/>
      <c r="D87" s="46"/>
      <c r="E87" s="54"/>
      <c r="F87" s="132"/>
      <c r="G87" s="32" t="s">
        <v>91</v>
      </c>
      <c r="H87" s="5">
        <f>2.1</f>
        <v>2.1</v>
      </c>
      <c r="I87" s="32">
        <f t="shared" si="8"/>
        <v>0</v>
      </c>
      <c r="J87" s="46">
        <f t="shared" si="9"/>
        <v>0</v>
      </c>
      <c r="K87" s="127"/>
    </row>
    <row r="88" spans="1:11" ht="19.5" customHeight="1" x14ac:dyDescent="0.25">
      <c r="A88" s="106"/>
      <c r="B88" s="99"/>
      <c r="C88" s="130"/>
      <c r="D88" s="46"/>
      <c r="E88" s="54"/>
      <c r="F88" s="132"/>
      <c r="G88" s="32" t="s">
        <v>92</v>
      </c>
      <c r="H88" s="5">
        <v>1.4</v>
      </c>
      <c r="I88" s="32">
        <f t="shared" si="8"/>
        <v>0</v>
      </c>
      <c r="J88" s="46">
        <f t="shared" si="9"/>
        <v>0</v>
      </c>
      <c r="K88" s="127"/>
    </row>
    <row r="89" spans="1:11" ht="19.5" customHeight="1" x14ac:dyDescent="0.25">
      <c r="A89" s="106"/>
      <c r="B89" s="99"/>
      <c r="C89" s="130"/>
      <c r="D89" s="46"/>
      <c r="E89" s="54"/>
      <c r="F89" s="132"/>
      <c r="G89" s="32" t="s">
        <v>50</v>
      </c>
      <c r="H89" s="5">
        <v>40.5</v>
      </c>
      <c r="I89" s="32">
        <f t="shared" si="8"/>
        <v>0</v>
      </c>
      <c r="J89" s="46">
        <f t="shared" si="9"/>
        <v>0</v>
      </c>
      <c r="K89" s="127"/>
    </row>
    <row r="90" spans="1:11" ht="19.5" customHeight="1" x14ac:dyDescent="0.25">
      <c r="A90" s="106"/>
      <c r="B90" s="99"/>
      <c r="C90" s="130"/>
      <c r="D90" s="46"/>
      <c r="E90" s="54"/>
      <c r="F90" s="132"/>
      <c r="G90" s="32" t="s">
        <v>90</v>
      </c>
      <c r="H90" s="5">
        <v>0.7</v>
      </c>
      <c r="I90" s="32">
        <f t="shared" si="8"/>
        <v>0</v>
      </c>
      <c r="J90" s="46">
        <f t="shared" si="9"/>
        <v>0</v>
      </c>
      <c r="K90" s="127"/>
    </row>
    <row r="91" spans="1:11" ht="19.5" customHeight="1" x14ac:dyDescent="0.25">
      <c r="A91" s="106"/>
      <c r="B91" s="99"/>
      <c r="C91" s="130"/>
      <c r="D91" s="46"/>
      <c r="E91" s="54"/>
      <c r="F91" s="132"/>
      <c r="G91" s="32" t="s">
        <v>38</v>
      </c>
      <c r="H91" s="5">
        <v>7.3</v>
      </c>
      <c r="I91" s="32">
        <f t="shared" si="8"/>
        <v>0</v>
      </c>
      <c r="J91" s="46">
        <f t="shared" si="9"/>
        <v>0</v>
      </c>
      <c r="K91" s="127"/>
    </row>
    <row r="92" spans="1:11" ht="19.5" hidden="1" customHeight="1" x14ac:dyDescent="0.25">
      <c r="A92" s="106"/>
      <c r="B92" s="99"/>
      <c r="C92" s="130"/>
      <c r="D92" s="46"/>
      <c r="E92" s="54"/>
      <c r="F92" s="132"/>
      <c r="G92" s="32"/>
      <c r="H92" s="5"/>
      <c r="I92" s="32">
        <f t="shared" si="8"/>
        <v>0</v>
      </c>
      <c r="J92" s="46">
        <f t="shared" si="9"/>
        <v>0</v>
      </c>
      <c r="K92" s="127"/>
    </row>
    <row r="93" spans="1:11" ht="19.5" hidden="1" customHeight="1" x14ac:dyDescent="0.25">
      <c r="A93" s="106"/>
      <c r="B93" s="99"/>
      <c r="C93" s="130"/>
      <c r="D93" s="46"/>
      <c r="E93" s="54"/>
      <c r="F93" s="132"/>
      <c r="G93" s="32"/>
      <c r="H93" s="5"/>
      <c r="I93" s="32">
        <f t="shared" si="8"/>
        <v>0</v>
      </c>
      <c r="J93" s="46">
        <f t="shared" si="9"/>
        <v>0</v>
      </c>
      <c r="K93" s="127"/>
    </row>
    <row r="94" spans="1:11" ht="19.5" hidden="1" customHeight="1" x14ac:dyDescent="0.25">
      <c r="A94" s="106"/>
      <c r="B94" s="99"/>
      <c r="C94" s="130"/>
      <c r="D94" s="46"/>
      <c r="E94" s="54"/>
      <c r="F94" s="132"/>
      <c r="G94" s="32"/>
      <c r="H94" s="5"/>
      <c r="I94" s="32"/>
      <c r="J94" s="62"/>
      <c r="K94" s="127"/>
    </row>
    <row r="95" spans="1:11" ht="27" hidden="1" customHeight="1" x14ac:dyDescent="0.25">
      <c r="A95" s="106"/>
      <c r="B95" s="99"/>
      <c r="C95" s="130"/>
      <c r="D95" s="62"/>
      <c r="E95" s="54"/>
      <c r="F95" s="132"/>
      <c r="G95" s="32"/>
      <c r="H95" s="5"/>
      <c r="I95" s="32"/>
      <c r="J95" s="62"/>
      <c r="K95" s="127"/>
    </row>
    <row r="96" spans="1:11" ht="19.5" hidden="1" customHeight="1" x14ac:dyDescent="0.25">
      <c r="A96" s="106"/>
      <c r="B96" s="99"/>
      <c r="C96" s="130"/>
      <c r="D96" s="62"/>
      <c r="E96" s="15"/>
      <c r="F96" s="132"/>
      <c r="G96" s="32"/>
      <c r="H96" s="5"/>
      <c r="I96" s="32"/>
      <c r="J96" s="62"/>
      <c r="K96" s="127"/>
    </row>
    <row r="97" spans="1:11" ht="19.5" hidden="1" customHeight="1" x14ac:dyDescent="0.25">
      <c r="A97" s="106"/>
      <c r="B97" s="99"/>
      <c r="C97" s="130"/>
      <c r="D97" s="62"/>
      <c r="E97" s="15"/>
      <c r="F97" s="132"/>
      <c r="G97" s="32"/>
      <c r="H97" s="5"/>
      <c r="I97" s="32"/>
      <c r="J97" s="62"/>
      <c r="K97" s="127"/>
    </row>
    <row r="98" spans="1:11" ht="19.5" hidden="1" customHeight="1" x14ac:dyDescent="0.25">
      <c r="A98" s="106"/>
      <c r="B98" s="99"/>
      <c r="C98" s="130"/>
      <c r="D98" s="62"/>
      <c r="E98" s="8"/>
      <c r="F98" s="132"/>
      <c r="G98" s="32"/>
      <c r="H98" s="5"/>
      <c r="I98" s="32"/>
      <c r="J98" s="62"/>
      <c r="K98" s="127"/>
    </row>
    <row r="99" spans="1:11" ht="33" hidden="1" customHeight="1" x14ac:dyDescent="0.25">
      <c r="A99" s="106"/>
      <c r="B99" s="99"/>
      <c r="C99" s="130"/>
      <c r="D99" s="62"/>
      <c r="E99" s="54"/>
      <c r="F99" s="132"/>
      <c r="G99" s="32"/>
      <c r="H99" s="5"/>
      <c r="I99" s="32"/>
      <c r="J99" s="62"/>
      <c r="K99" s="127"/>
    </row>
    <row r="100" spans="1:11" ht="36.75" hidden="1" customHeight="1" x14ac:dyDescent="0.25">
      <c r="A100" s="106"/>
      <c r="B100" s="99"/>
      <c r="C100" s="130"/>
      <c r="D100" s="62"/>
      <c r="E100" s="54"/>
      <c r="F100" s="132"/>
      <c r="G100" s="32"/>
      <c r="H100" s="5"/>
      <c r="I100" s="32"/>
      <c r="J100" s="62"/>
      <c r="K100" s="127"/>
    </row>
    <row r="101" spans="1:11" ht="19.5" hidden="1" customHeight="1" x14ac:dyDescent="0.25">
      <c r="A101" s="106"/>
      <c r="B101" s="99"/>
      <c r="C101" s="130"/>
      <c r="D101" s="17"/>
      <c r="E101" s="54"/>
      <c r="F101" s="132"/>
      <c r="G101" s="32"/>
      <c r="H101" s="5"/>
      <c r="I101" s="32"/>
      <c r="J101" s="6"/>
      <c r="K101" s="127"/>
    </row>
    <row r="102" spans="1:11" ht="19.5" hidden="1" customHeight="1" x14ac:dyDescent="0.25">
      <c r="A102" s="106"/>
      <c r="B102" s="99"/>
      <c r="C102" s="130"/>
      <c r="D102" s="17"/>
      <c r="E102" s="54"/>
      <c r="F102" s="132"/>
      <c r="G102" s="32"/>
      <c r="H102" s="5"/>
      <c r="I102" s="32"/>
      <c r="J102" s="6"/>
      <c r="K102" s="127"/>
    </row>
    <row r="103" spans="1:11" ht="19.5" hidden="1" customHeight="1" x14ac:dyDescent="0.25">
      <c r="A103" s="106"/>
      <c r="B103" s="99"/>
      <c r="C103" s="130"/>
      <c r="D103" s="17"/>
      <c r="E103" s="54"/>
      <c r="F103" s="132"/>
      <c r="G103" s="32"/>
      <c r="H103" s="5"/>
      <c r="I103" s="32"/>
      <c r="J103" s="6"/>
      <c r="K103" s="127"/>
    </row>
    <row r="104" spans="1:11" ht="19.5" hidden="1" customHeight="1" x14ac:dyDescent="0.25">
      <c r="A104" s="106"/>
      <c r="B104" s="99"/>
      <c r="C104" s="130"/>
      <c r="D104" s="17"/>
      <c r="E104" s="54"/>
      <c r="F104" s="132"/>
      <c r="G104" s="32"/>
      <c r="H104" s="5"/>
      <c r="I104" s="32"/>
      <c r="J104" s="6"/>
      <c r="K104" s="127"/>
    </row>
    <row r="105" spans="1:11" ht="19.5" hidden="1" customHeight="1" x14ac:dyDescent="0.25">
      <c r="A105" s="106"/>
      <c r="B105" s="99"/>
      <c r="C105" s="130"/>
      <c r="D105" s="17"/>
      <c r="E105" s="54"/>
      <c r="F105" s="132"/>
      <c r="G105" s="32"/>
      <c r="H105" s="5"/>
      <c r="I105" s="32"/>
      <c r="J105" s="6"/>
      <c r="K105" s="127"/>
    </row>
    <row r="106" spans="1:11" ht="19.5" hidden="1" customHeight="1" x14ac:dyDescent="0.25">
      <c r="A106" s="106"/>
      <c r="B106" s="99"/>
      <c r="C106" s="130"/>
      <c r="D106" s="17"/>
      <c r="E106" s="54"/>
      <c r="F106" s="132"/>
      <c r="G106" s="32"/>
      <c r="H106" s="5"/>
      <c r="I106" s="32"/>
      <c r="J106" s="6"/>
      <c r="K106" s="127"/>
    </row>
    <row r="107" spans="1:11" ht="35.25" hidden="1" customHeight="1" x14ac:dyDescent="0.25">
      <c r="A107" s="106"/>
      <c r="B107" s="99"/>
      <c r="C107" s="130"/>
      <c r="D107" s="17"/>
      <c r="E107" s="54"/>
      <c r="F107" s="132"/>
      <c r="G107" s="32"/>
      <c r="H107" s="5"/>
      <c r="I107" s="32"/>
      <c r="J107" s="6"/>
      <c r="K107" s="127"/>
    </row>
    <row r="108" spans="1:11" ht="19.5" hidden="1" customHeight="1" x14ac:dyDescent="0.25">
      <c r="A108" s="106"/>
      <c r="B108" s="99"/>
      <c r="C108" s="130"/>
      <c r="D108" s="17"/>
      <c r="E108" s="17"/>
      <c r="F108" s="132"/>
      <c r="G108" s="32"/>
      <c r="H108" s="5"/>
      <c r="I108" s="32"/>
      <c r="J108" s="6"/>
      <c r="K108" s="127"/>
    </row>
    <row r="109" spans="1:11" ht="19.5" hidden="1" customHeight="1" x14ac:dyDescent="0.25">
      <c r="A109" s="106"/>
      <c r="B109" s="99"/>
      <c r="C109" s="130"/>
      <c r="D109" s="17"/>
      <c r="E109" s="17"/>
      <c r="F109" s="132"/>
      <c r="G109" s="32"/>
      <c r="H109" s="5"/>
      <c r="I109" s="32"/>
      <c r="J109" s="6"/>
      <c r="K109" s="127"/>
    </row>
    <row r="110" spans="1:11" ht="19.5" hidden="1" customHeight="1" x14ac:dyDescent="0.25">
      <c r="A110" s="106"/>
      <c r="B110" s="99"/>
      <c r="C110" s="130"/>
      <c r="D110" s="17"/>
      <c r="E110" s="17"/>
      <c r="F110" s="132"/>
      <c r="G110" s="32"/>
      <c r="H110" s="5"/>
      <c r="I110" s="32"/>
      <c r="J110" s="6"/>
      <c r="K110" s="127"/>
    </row>
    <row r="111" spans="1:11" ht="19.5" hidden="1" customHeight="1" x14ac:dyDescent="0.25">
      <c r="A111" s="106"/>
      <c r="B111" s="99"/>
      <c r="C111" s="130"/>
      <c r="D111" s="17"/>
      <c r="E111" s="17"/>
      <c r="F111" s="132"/>
      <c r="G111" s="32"/>
      <c r="H111" s="5"/>
      <c r="I111" s="32"/>
      <c r="J111" s="6"/>
      <c r="K111" s="127"/>
    </row>
    <row r="112" spans="1:11" ht="19.5" hidden="1" customHeight="1" x14ac:dyDescent="0.25">
      <c r="A112" s="106"/>
      <c r="B112" s="99"/>
      <c r="C112" s="130"/>
      <c r="D112" s="17"/>
      <c r="E112" s="17"/>
      <c r="F112" s="132"/>
      <c r="G112" s="32"/>
      <c r="H112" s="5"/>
      <c r="I112" s="32"/>
      <c r="J112" s="6"/>
      <c r="K112" s="127"/>
    </row>
    <row r="113" spans="1:11" ht="19.5" hidden="1" customHeight="1" x14ac:dyDescent="0.25">
      <c r="A113" s="106"/>
      <c r="B113" s="99"/>
      <c r="C113" s="130"/>
      <c r="D113" s="17"/>
      <c r="E113" s="17"/>
      <c r="F113" s="132"/>
      <c r="G113" s="32"/>
      <c r="H113" s="5"/>
      <c r="I113" s="32"/>
      <c r="J113" s="6"/>
      <c r="K113" s="127"/>
    </row>
    <row r="114" spans="1:11" ht="19.5" hidden="1" customHeight="1" x14ac:dyDescent="0.25">
      <c r="A114" s="106"/>
      <c r="B114" s="99"/>
      <c r="C114" s="130"/>
      <c r="D114" s="17"/>
      <c r="E114" s="17"/>
      <c r="F114" s="132"/>
      <c r="G114" s="32"/>
      <c r="H114" s="5"/>
      <c r="I114" s="32"/>
      <c r="J114" s="6"/>
      <c r="K114" s="127"/>
    </row>
    <row r="115" spans="1:11" ht="19.5" hidden="1" customHeight="1" x14ac:dyDescent="0.25">
      <c r="A115" s="106"/>
      <c r="B115" s="99"/>
      <c r="C115" s="130"/>
      <c r="D115" s="17"/>
      <c r="E115" s="17"/>
      <c r="F115" s="132"/>
      <c r="G115" s="32"/>
      <c r="H115" s="5"/>
      <c r="I115" s="32"/>
      <c r="J115" s="6"/>
      <c r="K115" s="127"/>
    </row>
    <row r="116" spans="1:11" ht="33.75" hidden="1" customHeight="1" x14ac:dyDescent="0.25">
      <c r="A116" s="106"/>
      <c r="B116" s="99"/>
      <c r="C116" s="130"/>
      <c r="D116" s="17"/>
      <c r="E116" s="17"/>
      <c r="F116" s="132"/>
      <c r="G116" s="32"/>
      <c r="H116" s="5"/>
      <c r="I116" s="32"/>
      <c r="J116" s="6"/>
      <c r="K116" s="127"/>
    </row>
    <row r="117" spans="1:11" ht="19.5" hidden="1" customHeight="1" x14ac:dyDescent="0.25">
      <c r="A117" s="106"/>
      <c r="B117" s="99"/>
      <c r="C117" s="130"/>
      <c r="D117" s="17"/>
      <c r="E117" s="17"/>
      <c r="F117" s="132"/>
      <c r="G117" s="32"/>
      <c r="H117" s="5"/>
      <c r="I117" s="32"/>
      <c r="J117" s="6"/>
      <c r="K117" s="127"/>
    </row>
    <row r="118" spans="1:11" ht="19.5" hidden="1" customHeight="1" x14ac:dyDescent="0.25">
      <c r="A118" s="106"/>
      <c r="B118" s="99"/>
      <c r="C118" s="130"/>
      <c r="D118" s="17"/>
      <c r="E118" s="17"/>
      <c r="F118" s="132"/>
      <c r="G118" s="32"/>
      <c r="H118" s="5"/>
      <c r="I118" s="32"/>
      <c r="J118" s="6"/>
      <c r="K118" s="127"/>
    </row>
    <row r="119" spans="1:11" ht="24" customHeight="1" x14ac:dyDescent="0.25">
      <c r="A119" s="106"/>
      <c r="B119" s="89" t="s">
        <v>59</v>
      </c>
      <c r="C119" s="63"/>
      <c r="D119" s="62">
        <v>0.6</v>
      </c>
      <c r="E119" s="8" t="s">
        <v>29</v>
      </c>
      <c r="F119" s="43">
        <f>D119</f>
        <v>0.6</v>
      </c>
      <c r="G119" s="53"/>
      <c r="H119" s="5"/>
      <c r="I119" s="54" t="str">
        <f t="shared" ref="I119:I170" si="10">E119</f>
        <v>Господарські матеріали</v>
      </c>
      <c r="J119" s="62">
        <f>D119</f>
        <v>0.6</v>
      </c>
      <c r="K119" s="65"/>
    </row>
    <row r="120" spans="1:11" ht="16.5" customHeight="1" x14ac:dyDescent="0.25">
      <c r="A120" s="106"/>
      <c r="B120" s="112" t="s">
        <v>65</v>
      </c>
      <c r="C120" s="88"/>
      <c r="D120" s="62">
        <v>1.8</v>
      </c>
      <c r="E120" s="8" t="s">
        <v>30</v>
      </c>
      <c r="F120" s="43">
        <f>D120</f>
        <v>1.8</v>
      </c>
      <c r="G120" s="6"/>
      <c r="H120" s="6"/>
      <c r="I120" s="54" t="str">
        <f t="shared" ref="I120" si="11">E120</f>
        <v>Лікарські засоби</v>
      </c>
      <c r="J120" s="62">
        <f>D120</f>
        <v>1.8</v>
      </c>
      <c r="K120" s="66"/>
    </row>
    <row r="121" spans="1:11" ht="35.25" customHeight="1" x14ac:dyDescent="0.25">
      <c r="A121" s="106"/>
      <c r="B121" s="114"/>
      <c r="C121" s="88"/>
      <c r="D121" s="46">
        <v>1</v>
      </c>
      <c r="E121" s="8" t="s">
        <v>31</v>
      </c>
      <c r="F121" s="46">
        <f t="shared" ref="F121" si="12">D121</f>
        <v>1</v>
      </c>
      <c r="G121" s="6"/>
      <c r="H121" s="6"/>
      <c r="I121" s="8" t="str">
        <f t="shared" si="10"/>
        <v>Вироби медичного призначення, медматеріали</v>
      </c>
      <c r="J121" s="62">
        <f t="shared" ref="J121:J170" si="13">D121</f>
        <v>1</v>
      </c>
      <c r="K121" s="66"/>
    </row>
    <row r="122" spans="1:11" ht="24" customHeight="1" x14ac:dyDescent="0.25">
      <c r="A122" s="106"/>
      <c r="B122" s="54" t="s">
        <v>72</v>
      </c>
      <c r="C122" s="63"/>
      <c r="D122" s="46">
        <v>15.6</v>
      </c>
      <c r="E122" s="8" t="s">
        <v>30</v>
      </c>
      <c r="F122" s="46">
        <f>D122+D123</f>
        <v>31</v>
      </c>
      <c r="G122" s="6"/>
      <c r="H122" s="6"/>
      <c r="I122" s="8" t="str">
        <f t="shared" si="10"/>
        <v>Лікарські засоби</v>
      </c>
      <c r="J122" s="62">
        <f t="shared" si="13"/>
        <v>15.6</v>
      </c>
      <c r="K122" s="66"/>
    </row>
    <row r="123" spans="1:11" ht="26.25" customHeight="1" x14ac:dyDescent="0.25">
      <c r="A123" s="106"/>
      <c r="B123" s="54" t="s">
        <v>73</v>
      </c>
      <c r="C123" s="63"/>
      <c r="D123" s="46">
        <v>15.4</v>
      </c>
      <c r="E123" s="8" t="s">
        <v>30</v>
      </c>
      <c r="F123" s="46">
        <f>D123</f>
        <v>15.4</v>
      </c>
      <c r="G123" s="6"/>
      <c r="H123" s="6"/>
      <c r="I123" s="8" t="str">
        <f t="shared" si="10"/>
        <v>Лікарські засоби</v>
      </c>
      <c r="J123" s="62">
        <f t="shared" si="13"/>
        <v>15.4</v>
      </c>
      <c r="K123" s="66"/>
    </row>
    <row r="124" spans="1:11" s="45" customFormat="1" ht="21.75" customHeight="1" x14ac:dyDescent="0.25">
      <c r="A124" s="106"/>
      <c r="B124" s="54" t="s">
        <v>74</v>
      </c>
      <c r="C124" s="63"/>
      <c r="D124" s="46">
        <v>31.1</v>
      </c>
      <c r="E124" s="8" t="s">
        <v>75</v>
      </c>
      <c r="F124" s="46">
        <f t="shared" ref="F124:F130" si="14">D124</f>
        <v>31.1</v>
      </c>
      <c r="G124" s="6"/>
      <c r="H124" s="6"/>
      <c r="I124" s="8" t="str">
        <f t="shared" si="10"/>
        <v>Вироби медичного призначення</v>
      </c>
      <c r="J124" s="62">
        <f t="shared" si="13"/>
        <v>31.1</v>
      </c>
      <c r="K124" s="66"/>
    </row>
    <row r="125" spans="1:11" s="45" customFormat="1" ht="26.25" customHeight="1" x14ac:dyDescent="0.25">
      <c r="A125" s="106"/>
      <c r="B125" s="54" t="s">
        <v>76</v>
      </c>
      <c r="C125" s="63"/>
      <c r="D125" s="46">
        <v>2.4</v>
      </c>
      <c r="E125" s="8" t="s">
        <v>75</v>
      </c>
      <c r="F125" s="46">
        <f t="shared" si="14"/>
        <v>2.4</v>
      </c>
      <c r="G125" s="6"/>
      <c r="H125" s="6"/>
      <c r="I125" s="8" t="str">
        <f t="shared" ref="I125:I130" si="15">E125</f>
        <v>Вироби медичного призначення</v>
      </c>
      <c r="J125" s="62">
        <f t="shared" ref="J125:J130" si="16">D125</f>
        <v>2.4</v>
      </c>
      <c r="K125" s="66"/>
    </row>
    <row r="126" spans="1:11" s="45" customFormat="1" ht="20.25" customHeight="1" x14ac:dyDescent="0.25">
      <c r="A126" s="106"/>
      <c r="B126" s="54" t="s">
        <v>77</v>
      </c>
      <c r="C126" s="63"/>
      <c r="D126" s="46">
        <v>3.8</v>
      </c>
      <c r="E126" s="8" t="s">
        <v>75</v>
      </c>
      <c r="F126" s="46">
        <f t="shared" si="14"/>
        <v>3.8</v>
      </c>
      <c r="G126" s="6"/>
      <c r="H126" s="6"/>
      <c r="I126" s="8" t="str">
        <f t="shared" si="15"/>
        <v>Вироби медичного призначення</v>
      </c>
      <c r="J126" s="62">
        <f t="shared" si="16"/>
        <v>3.8</v>
      </c>
      <c r="K126" s="66"/>
    </row>
    <row r="127" spans="1:11" s="45" customFormat="1" ht="12" customHeight="1" x14ac:dyDescent="0.25">
      <c r="A127" s="106"/>
      <c r="B127" s="112" t="s">
        <v>78</v>
      </c>
      <c r="C127" s="63"/>
      <c r="D127" s="46">
        <v>0.7</v>
      </c>
      <c r="E127" s="8" t="s">
        <v>28</v>
      </c>
      <c r="F127" s="46">
        <f t="shared" si="14"/>
        <v>0.7</v>
      </c>
      <c r="G127" s="6"/>
      <c r="H127" s="6"/>
      <c r="I127" s="8" t="str">
        <f t="shared" si="15"/>
        <v>Друкована продукція</v>
      </c>
      <c r="J127" s="62">
        <f t="shared" si="16"/>
        <v>0.7</v>
      </c>
      <c r="K127" s="66"/>
    </row>
    <row r="128" spans="1:11" s="45" customFormat="1" ht="11.25" customHeight="1" x14ac:dyDescent="0.25">
      <c r="A128" s="106"/>
      <c r="B128" s="113"/>
      <c r="C128" s="63"/>
      <c r="D128" s="46">
        <v>0.3</v>
      </c>
      <c r="E128" s="8" t="s">
        <v>79</v>
      </c>
      <c r="F128" s="46">
        <f t="shared" si="14"/>
        <v>0.3</v>
      </c>
      <c r="G128" s="6"/>
      <c r="H128" s="6"/>
      <c r="I128" s="8" t="str">
        <f t="shared" si="15"/>
        <v>Господасрькі матеріали</v>
      </c>
      <c r="J128" s="62">
        <f t="shared" si="16"/>
        <v>0.3</v>
      </c>
      <c r="K128" s="66"/>
    </row>
    <row r="129" spans="1:11" s="45" customFormat="1" ht="26.25" customHeight="1" x14ac:dyDescent="0.25">
      <c r="A129" s="106"/>
      <c r="B129" s="113"/>
      <c r="C129" s="63"/>
      <c r="D129" s="46">
        <v>90.1</v>
      </c>
      <c r="E129" s="8" t="s">
        <v>75</v>
      </c>
      <c r="F129" s="46">
        <f t="shared" si="14"/>
        <v>90.1</v>
      </c>
      <c r="G129" s="6"/>
      <c r="H129" s="6"/>
      <c r="I129" s="8" t="str">
        <f t="shared" si="15"/>
        <v>Вироби медичного призначення</v>
      </c>
      <c r="J129" s="62">
        <f t="shared" si="16"/>
        <v>90.1</v>
      </c>
      <c r="K129" s="66"/>
    </row>
    <row r="130" spans="1:11" s="45" customFormat="1" ht="24.75" customHeight="1" x14ac:dyDescent="0.25">
      <c r="A130" s="106"/>
      <c r="B130" s="114"/>
      <c r="C130" s="63"/>
      <c r="D130" s="46">
        <v>576.79999999999995</v>
      </c>
      <c r="E130" s="8" t="s">
        <v>41</v>
      </c>
      <c r="F130" s="46">
        <f t="shared" si="14"/>
        <v>576.79999999999995</v>
      </c>
      <c r="G130" s="6"/>
      <c r="H130" s="6"/>
      <c r="I130" s="8" t="str">
        <f t="shared" si="15"/>
        <v>Імунобіологічні препарати</v>
      </c>
      <c r="J130" s="62">
        <f t="shared" si="16"/>
        <v>576.79999999999995</v>
      </c>
      <c r="K130" s="66"/>
    </row>
    <row r="131" spans="1:11" s="45" customFormat="1" ht="22.5" customHeight="1" x14ac:dyDescent="0.25">
      <c r="A131" s="106"/>
      <c r="B131" s="54" t="s">
        <v>80</v>
      </c>
      <c r="C131" s="63"/>
      <c r="D131" s="46">
        <v>211.9</v>
      </c>
      <c r="E131" s="8" t="s">
        <v>30</v>
      </c>
      <c r="F131" s="46">
        <f t="shared" ref="F131:F133" si="17">D131</f>
        <v>211.9</v>
      </c>
      <c r="G131" s="6"/>
      <c r="H131" s="6"/>
      <c r="I131" s="8" t="str">
        <f t="shared" ref="I131:I133" si="18">E131</f>
        <v>Лікарські засоби</v>
      </c>
      <c r="J131" s="62">
        <f t="shared" ref="J131:J133" si="19">D131</f>
        <v>211.9</v>
      </c>
      <c r="K131" s="66"/>
    </row>
    <row r="132" spans="1:11" s="91" customFormat="1" ht="24" customHeight="1" x14ac:dyDescent="0.25">
      <c r="A132" s="106"/>
      <c r="B132" s="89" t="s">
        <v>81</v>
      </c>
      <c r="C132" s="88"/>
      <c r="D132" s="46">
        <v>1.8</v>
      </c>
      <c r="E132" s="8" t="s">
        <v>29</v>
      </c>
      <c r="F132" s="46">
        <f t="shared" si="17"/>
        <v>1.8</v>
      </c>
      <c r="G132" s="6"/>
      <c r="H132" s="6"/>
      <c r="I132" s="8" t="str">
        <f t="shared" si="18"/>
        <v>Господарські матеріали</v>
      </c>
      <c r="J132" s="92">
        <f t="shared" si="19"/>
        <v>1.8</v>
      </c>
      <c r="K132" s="66"/>
    </row>
    <row r="133" spans="1:11" s="91" customFormat="1" ht="18" customHeight="1" x14ac:dyDescent="0.25">
      <c r="A133" s="106"/>
      <c r="B133" s="89" t="s">
        <v>82</v>
      </c>
      <c r="C133" s="88"/>
      <c r="D133" s="46">
        <v>0.7</v>
      </c>
      <c r="E133" s="8" t="s">
        <v>83</v>
      </c>
      <c r="F133" s="46">
        <f t="shared" si="17"/>
        <v>0.7</v>
      </c>
      <c r="G133" s="6"/>
      <c r="H133" s="6"/>
      <c r="I133" s="8" t="str">
        <f t="shared" si="18"/>
        <v>Медичні матеріали</v>
      </c>
      <c r="J133" s="92">
        <f t="shared" si="19"/>
        <v>0.7</v>
      </c>
      <c r="K133" s="66"/>
    </row>
    <row r="134" spans="1:11" ht="24.75" customHeight="1" x14ac:dyDescent="0.25">
      <c r="A134" s="106"/>
      <c r="B134" s="54" t="s">
        <v>84</v>
      </c>
      <c r="C134" s="63"/>
      <c r="D134" s="46">
        <v>0.9</v>
      </c>
      <c r="E134" s="54" t="s">
        <v>75</v>
      </c>
      <c r="F134" s="46">
        <f t="shared" ref="F134:F156" si="20">D134</f>
        <v>0.9</v>
      </c>
      <c r="G134" s="6"/>
      <c r="H134" s="6"/>
      <c r="I134" s="8" t="str">
        <f t="shared" si="10"/>
        <v>Вироби медичного призначення</v>
      </c>
      <c r="J134" s="62">
        <f t="shared" si="13"/>
        <v>0.9</v>
      </c>
      <c r="K134" s="66"/>
    </row>
    <row r="135" spans="1:11" s="91" customFormat="1" ht="23.25" customHeight="1" x14ac:dyDescent="0.25">
      <c r="A135" s="106"/>
      <c r="B135" s="112" t="s">
        <v>86</v>
      </c>
      <c r="C135" s="88"/>
      <c r="D135" s="46">
        <v>7.2</v>
      </c>
      <c r="E135" s="89" t="s">
        <v>87</v>
      </c>
      <c r="F135" s="46">
        <f t="shared" si="20"/>
        <v>7.2</v>
      </c>
      <c r="G135" s="6"/>
      <c r="H135" s="6"/>
      <c r="I135" s="8" t="str">
        <f t="shared" si="10"/>
        <v>Засоби індивідуального засобу</v>
      </c>
      <c r="J135" s="92">
        <f t="shared" si="13"/>
        <v>7.2</v>
      </c>
      <c r="K135" s="66"/>
    </row>
    <row r="136" spans="1:11" s="91" customFormat="1" ht="21.75" customHeight="1" x14ac:dyDescent="0.25">
      <c r="A136" s="106"/>
      <c r="B136" s="114"/>
      <c r="C136" s="88"/>
      <c r="D136" s="46">
        <v>55.3</v>
      </c>
      <c r="E136" s="89" t="s">
        <v>75</v>
      </c>
      <c r="F136" s="46">
        <f t="shared" si="20"/>
        <v>55.3</v>
      </c>
      <c r="G136" s="6"/>
      <c r="H136" s="6"/>
      <c r="I136" s="8" t="str">
        <f t="shared" si="10"/>
        <v>Вироби медичного призначення</v>
      </c>
      <c r="J136" s="92">
        <f t="shared" si="13"/>
        <v>55.3</v>
      </c>
      <c r="K136" s="66"/>
    </row>
    <row r="137" spans="1:11" ht="21.75" customHeight="1" x14ac:dyDescent="0.25">
      <c r="A137" s="106"/>
      <c r="B137" s="89" t="s">
        <v>85</v>
      </c>
      <c r="C137" s="90"/>
      <c r="D137" s="46">
        <v>54.7</v>
      </c>
      <c r="E137" s="8" t="s">
        <v>41</v>
      </c>
      <c r="F137" s="46">
        <f t="shared" si="20"/>
        <v>54.7</v>
      </c>
      <c r="G137" s="6"/>
      <c r="H137" s="6"/>
      <c r="I137" s="8" t="str">
        <f t="shared" si="10"/>
        <v>Імунобіологічні препарати</v>
      </c>
      <c r="J137" s="62">
        <f t="shared" si="13"/>
        <v>54.7</v>
      </c>
      <c r="K137" s="66"/>
    </row>
    <row r="138" spans="1:11" ht="19.5" customHeight="1" x14ac:dyDescent="0.25">
      <c r="A138" s="106"/>
      <c r="B138" s="134" t="s">
        <v>69</v>
      </c>
      <c r="C138" s="63"/>
      <c r="D138" s="46">
        <v>52.9</v>
      </c>
      <c r="E138" s="54" t="s">
        <v>26</v>
      </c>
      <c r="F138" s="46">
        <f t="shared" si="20"/>
        <v>52.9</v>
      </c>
      <c r="G138" s="6"/>
      <c r="H138" s="6"/>
      <c r="I138" s="8" t="str">
        <f t="shared" si="10"/>
        <v>Будівельні матеріали</v>
      </c>
      <c r="J138" s="62">
        <f t="shared" si="13"/>
        <v>52.9</v>
      </c>
      <c r="K138" s="66"/>
    </row>
    <row r="139" spans="1:11" ht="19.5" customHeight="1" x14ac:dyDescent="0.25">
      <c r="A139" s="106"/>
      <c r="B139" s="134"/>
      <c r="C139" s="63"/>
      <c r="D139" s="46">
        <v>3.9</v>
      </c>
      <c r="E139" s="54" t="s">
        <v>27</v>
      </c>
      <c r="F139" s="46">
        <f t="shared" si="20"/>
        <v>3.9</v>
      </c>
      <c r="G139" s="6"/>
      <c r="H139" s="6"/>
      <c r="I139" s="8" t="str">
        <f t="shared" si="10"/>
        <v>Канцелярські товари, папір</v>
      </c>
      <c r="J139" s="62">
        <f t="shared" si="13"/>
        <v>3.9</v>
      </c>
      <c r="K139" s="66"/>
    </row>
    <row r="140" spans="1:11" ht="19.5" customHeight="1" x14ac:dyDescent="0.25">
      <c r="A140" s="106"/>
      <c r="B140" s="134"/>
      <c r="C140" s="63"/>
      <c r="D140" s="46">
        <v>6.2</v>
      </c>
      <c r="E140" s="54" t="s">
        <v>28</v>
      </c>
      <c r="F140" s="46">
        <f t="shared" si="20"/>
        <v>6.2</v>
      </c>
      <c r="G140" s="6"/>
      <c r="H140" s="6"/>
      <c r="I140" s="8" t="str">
        <f t="shared" si="10"/>
        <v>Друкована продукція</v>
      </c>
      <c r="J140" s="62">
        <f t="shared" si="13"/>
        <v>6.2</v>
      </c>
      <c r="K140" s="66"/>
    </row>
    <row r="141" spans="1:11" ht="19.5" customHeight="1" x14ac:dyDescent="0.25">
      <c r="A141" s="106"/>
      <c r="B141" s="134"/>
      <c r="C141" s="63"/>
      <c r="D141" s="46">
        <v>18.100000000000001</v>
      </c>
      <c r="E141" s="54" t="s">
        <v>29</v>
      </c>
      <c r="F141" s="46">
        <f t="shared" si="20"/>
        <v>18.100000000000001</v>
      </c>
      <c r="G141" s="6"/>
      <c r="H141" s="6"/>
      <c r="I141" s="8" t="str">
        <f t="shared" si="10"/>
        <v>Господарські матеріали</v>
      </c>
      <c r="J141" s="62">
        <f t="shared" si="13"/>
        <v>18.100000000000001</v>
      </c>
      <c r="K141" s="66"/>
    </row>
    <row r="142" spans="1:11" ht="14.25" customHeight="1" x14ac:dyDescent="0.25">
      <c r="A142" s="106"/>
      <c r="B142" s="134"/>
      <c r="C142" s="63"/>
      <c r="D142" s="46">
        <v>1.6</v>
      </c>
      <c r="E142" s="54" t="s">
        <v>88</v>
      </c>
      <c r="F142" s="46">
        <f t="shared" si="20"/>
        <v>1.6</v>
      </c>
      <c r="G142" s="6"/>
      <c r="H142" s="6"/>
      <c r="I142" s="8" t="str">
        <f t="shared" si="10"/>
        <v>Інші предмети і матеріали</v>
      </c>
      <c r="J142" s="62">
        <f t="shared" si="13"/>
        <v>1.6</v>
      </c>
      <c r="K142" s="66"/>
    </row>
    <row r="143" spans="1:11" ht="19.5" customHeight="1" x14ac:dyDescent="0.25">
      <c r="A143" s="106"/>
      <c r="B143" s="134"/>
      <c r="C143" s="63"/>
      <c r="D143" s="46">
        <v>6.9</v>
      </c>
      <c r="E143" s="54" t="s">
        <v>30</v>
      </c>
      <c r="F143" s="46">
        <f t="shared" si="20"/>
        <v>6.9</v>
      </c>
      <c r="G143" s="6"/>
      <c r="H143" s="6"/>
      <c r="I143" s="8" t="str">
        <f t="shared" si="10"/>
        <v>Лікарські засоби</v>
      </c>
      <c r="J143" s="62">
        <f t="shared" si="13"/>
        <v>6.9</v>
      </c>
      <c r="K143" s="66"/>
    </row>
    <row r="144" spans="1:11" ht="23.25" customHeight="1" x14ac:dyDescent="0.25">
      <c r="A144" s="106"/>
      <c r="B144" s="134"/>
      <c r="C144" s="63"/>
      <c r="D144" s="46">
        <v>36</v>
      </c>
      <c r="E144" s="54" t="s">
        <v>75</v>
      </c>
      <c r="F144" s="46">
        <f t="shared" si="20"/>
        <v>36</v>
      </c>
      <c r="G144" s="6"/>
      <c r="H144" s="6"/>
      <c r="I144" s="8" t="str">
        <f t="shared" si="10"/>
        <v>Вироби медичного призначення</v>
      </c>
      <c r="J144" s="62">
        <f t="shared" si="13"/>
        <v>36</v>
      </c>
      <c r="K144" s="66"/>
    </row>
    <row r="145" spans="1:11" ht="14.25" customHeight="1" x14ac:dyDescent="0.25">
      <c r="A145" s="106"/>
      <c r="B145" s="134"/>
      <c r="C145" s="63"/>
      <c r="D145" s="46">
        <v>2.4</v>
      </c>
      <c r="E145" s="54" t="s">
        <v>57</v>
      </c>
      <c r="F145" s="46">
        <f t="shared" si="20"/>
        <v>2.4</v>
      </c>
      <c r="G145" s="6"/>
      <c r="H145" s="6"/>
      <c r="I145" s="8" t="str">
        <f t="shared" si="10"/>
        <v>Деззасоби</v>
      </c>
      <c r="J145" s="62">
        <f t="shared" si="13"/>
        <v>2.4</v>
      </c>
      <c r="K145" s="66"/>
    </row>
    <row r="146" spans="1:11" ht="19.5" customHeight="1" x14ac:dyDescent="0.25">
      <c r="A146" s="106"/>
      <c r="B146" s="134"/>
      <c r="C146" s="63"/>
      <c r="D146" s="46">
        <v>55.7</v>
      </c>
      <c r="E146" s="54" t="s">
        <v>41</v>
      </c>
      <c r="F146" s="46">
        <f t="shared" si="20"/>
        <v>55.7</v>
      </c>
      <c r="G146" s="6"/>
      <c r="H146" s="6"/>
      <c r="I146" s="8" t="str">
        <f t="shared" si="10"/>
        <v>Імунобіологічні препарати</v>
      </c>
      <c r="J146" s="62">
        <f t="shared" si="13"/>
        <v>55.7</v>
      </c>
      <c r="K146" s="66"/>
    </row>
    <row r="147" spans="1:11" ht="19.5" customHeight="1" x14ac:dyDescent="0.25">
      <c r="A147" s="106"/>
      <c r="B147" s="134"/>
      <c r="C147" s="63"/>
      <c r="D147" s="46">
        <v>1.2</v>
      </c>
      <c r="E147" s="54" t="s">
        <v>42</v>
      </c>
      <c r="F147" s="46">
        <f t="shared" si="20"/>
        <v>1.2</v>
      </c>
      <c r="G147" s="6"/>
      <c r="H147" s="6"/>
      <c r="I147" s="8" t="str">
        <f t="shared" si="10"/>
        <v>Інші ТМЦ медичного призначення</v>
      </c>
      <c r="J147" s="62">
        <f t="shared" si="13"/>
        <v>1.2</v>
      </c>
      <c r="K147" s="66"/>
    </row>
    <row r="148" spans="1:11" ht="21.75" customHeight="1" x14ac:dyDescent="0.25">
      <c r="A148" s="106"/>
      <c r="B148" s="134"/>
      <c r="C148" s="63"/>
      <c r="D148" s="46">
        <v>1.2</v>
      </c>
      <c r="E148" s="54" t="s">
        <v>43</v>
      </c>
      <c r="F148" s="46">
        <f t="shared" si="20"/>
        <v>1.2</v>
      </c>
      <c r="G148" s="6"/>
      <c r="H148" s="6"/>
      <c r="I148" s="8" t="str">
        <f t="shared" si="10"/>
        <v>ТО комп- та оргтехніки</v>
      </c>
      <c r="J148" s="62">
        <f t="shared" si="13"/>
        <v>1.2</v>
      </c>
      <c r="K148" s="66"/>
    </row>
    <row r="149" spans="1:11" ht="20.25" customHeight="1" x14ac:dyDescent="0.25">
      <c r="A149" s="106"/>
      <c r="B149" s="134"/>
      <c r="C149" s="63"/>
      <c r="D149" s="46">
        <v>0.5</v>
      </c>
      <c r="E149" s="54" t="s">
        <v>89</v>
      </c>
      <c r="F149" s="46">
        <f>D149</f>
        <v>0.5</v>
      </c>
      <c r="G149" s="6"/>
      <c r="H149" s="6"/>
      <c r="I149" s="8" t="str">
        <f t="shared" si="10"/>
        <v>Послуги забезпечення протипожежної безпеки</v>
      </c>
      <c r="J149" s="62">
        <f t="shared" si="13"/>
        <v>0.5</v>
      </c>
      <c r="K149" s="66"/>
    </row>
    <row r="150" spans="1:11" ht="15.75" customHeight="1" x14ac:dyDescent="0.25">
      <c r="A150" s="106"/>
      <c r="B150" s="134"/>
      <c r="C150" s="63"/>
      <c r="D150" s="46">
        <v>28</v>
      </c>
      <c r="E150" s="54" t="s">
        <v>47</v>
      </c>
      <c r="F150" s="46">
        <f t="shared" si="20"/>
        <v>28</v>
      </c>
      <c r="G150" s="6"/>
      <c r="H150" s="6"/>
      <c r="I150" s="8" t="str">
        <f t="shared" si="10"/>
        <v>Послуги з навчання</v>
      </c>
      <c r="J150" s="62">
        <f t="shared" si="13"/>
        <v>28</v>
      </c>
      <c r="K150" s="66"/>
    </row>
    <row r="151" spans="1:11" ht="13.5" customHeight="1" x14ac:dyDescent="0.25">
      <c r="A151" s="106"/>
      <c r="B151" s="134"/>
      <c r="C151" s="63"/>
      <c r="D151" s="46">
        <v>60.6</v>
      </c>
      <c r="E151" s="54" t="s">
        <v>48</v>
      </c>
      <c r="F151" s="46">
        <f t="shared" si="20"/>
        <v>60.6</v>
      </c>
      <c r="G151" s="6"/>
      <c r="H151" s="6"/>
      <c r="I151" s="8" t="str">
        <f t="shared" si="10"/>
        <v xml:space="preserve">Інші послуги </v>
      </c>
      <c r="J151" s="62">
        <f t="shared" si="13"/>
        <v>60.6</v>
      </c>
      <c r="K151" s="66"/>
    </row>
    <row r="152" spans="1:11" ht="12.75" customHeight="1" x14ac:dyDescent="0.25">
      <c r="A152" s="106"/>
      <c r="B152" s="134"/>
      <c r="C152" s="63"/>
      <c r="D152" s="46">
        <v>76.5</v>
      </c>
      <c r="E152" s="54" t="s">
        <v>50</v>
      </c>
      <c r="F152" s="46">
        <f t="shared" si="20"/>
        <v>76.5</v>
      </c>
      <c r="G152" s="6"/>
      <c r="H152" s="6"/>
      <c r="I152" s="8" t="str">
        <f t="shared" si="10"/>
        <v>Меблі</v>
      </c>
      <c r="J152" s="62">
        <f t="shared" si="13"/>
        <v>76.5</v>
      </c>
      <c r="K152" s="66"/>
    </row>
    <row r="153" spans="1:11" ht="25.5" customHeight="1" x14ac:dyDescent="0.25">
      <c r="A153" s="106"/>
      <c r="B153" s="134"/>
      <c r="C153" s="63"/>
      <c r="D153" s="46">
        <v>90.8</v>
      </c>
      <c r="E153" s="54" t="s">
        <v>90</v>
      </c>
      <c r="F153" s="46">
        <f>D153</f>
        <v>90.8</v>
      </c>
      <c r="G153" s="6"/>
      <c r="H153" s="6"/>
      <c r="I153" s="8" t="str">
        <f t="shared" si="10"/>
        <v>Інше обладнання та інвентар</v>
      </c>
      <c r="J153" s="62">
        <f t="shared" si="13"/>
        <v>90.8</v>
      </c>
      <c r="K153" s="66"/>
    </row>
    <row r="154" spans="1:11" ht="19.5" hidden="1" customHeight="1" x14ac:dyDescent="0.25">
      <c r="A154" s="106"/>
      <c r="B154" s="134"/>
      <c r="C154" s="63"/>
      <c r="D154" s="46"/>
      <c r="E154" s="54"/>
      <c r="F154" s="46">
        <f t="shared" si="20"/>
        <v>0</v>
      </c>
      <c r="G154" s="6"/>
      <c r="H154" s="6"/>
      <c r="I154" s="8">
        <f t="shared" si="10"/>
        <v>0</v>
      </c>
      <c r="J154" s="62">
        <f t="shared" si="13"/>
        <v>0</v>
      </c>
      <c r="K154" s="66"/>
    </row>
    <row r="155" spans="1:11" ht="19.5" hidden="1" customHeight="1" x14ac:dyDescent="0.25">
      <c r="A155" s="106"/>
      <c r="B155" s="134"/>
      <c r="C155" s="63"/>
      <c r="D155" s="46"/>
      <c r="E155" s="54"/>
      <c r="F155" s="46">
        <f t="shared" si="20"/>
        <v>0</v>
      </c>
      <c r="G155" s="6"/>
      <c r="H155" s="6"/>
      <c r="I155" s="8">
        <f t="shared" si="10"/>
        <v>0</v>
      </c>
      <c r="J155" s="62">
        <f t="shared" si="13"/>
        <v>0</v>
      </c>
      <c r="K155" s="66"/>
    </row>
    <row r="156" spans="1:11" ht="19.5" hidden="1" customHeight="1" x14ac:dyDescent="0.25">
      <c r="A156" s="106"/>
      <c r="B156" s="134"/>
      <c r="C156" s="63"/>
      <c r="D156" s="46"/>
      <c r="E156" s="54"/>
      <c r="F156" s="46">
        <f t="shared" si="20"/>
        <v>0</v>
      </c>
      <c r="G156" s="6"/>
      <c r="H156" s="6"/>
      <c r="I156" s="8">
        <f t="shared" si="10"/>
        <v>0</v>
      </c>
      <c r="J156" s="62">
        <f t="shared" si="13"/>
        <v>0</v>
      </c>
      <c r="K156" s="66"/>
    </row>
    <row r="157" spans="1:11" ht="19.5" hidden="1" customHeight="1" x14ac:dyDescent="0.25">
      <c r="A157" s="106"/>
      <c r="B157" s="134"/>
      <c r="C157" s="63"/>
      <c r="D157" s="46"/>
      <c r="E157" s="54"/>
      <c r="F157" s="7">
        <f>C157+D157</f>
        <v>0</v>
      </c>
      <c r="G157" s="6"/>
      <c r="H157" s="6"/>
      <c r="I157" s="8">
        <f t="shared" si="10"/>
        <v>0</v>
      </c>
      <c r="J157" s="62">
        <f t="shared" si="13"/>
        <v>0</v>
      </c>
      <c r="K157" s="66"/>
    </row>
    <row r="158" spans="1:11" ht="19.5" hidden="1" customHeight="1" x14ac:dyDescent="0.25">
      <c r="A158" s="106"/>
      <c r="B158" s="134"/>
      <c r="C158" s="63"/>
      <c r="D158" s="46"/>
      <c r="E158" s="54"/>
      <c r="F158" s="7">
        <f>C158+D158</f>
        <v>0</v>
      </c>
      <c r="G158" s="6"/>
      <c r="H158" s="6"/>
      <c r="I158" s="8">
        <f t="shared" si="10"/>
        <v>0</v>
      </c>
      <c r="J158" s="62">
        <f t="shared" si="13"/>
        <v>0</v>
      </c>
      <c r="K158" s="66"/>
    </row>
    <row r="159" spans="1:11" ht="22.5" hidden="1" customHeight="1" x14ac:dyDescent="0.25">
      <c r="A159" s="106"/>
      <c r="B159" s="134"/>
      <c r="C159" s="63"/>
      <c r="D159" s="46"/>
      <c r="E159" s="54"/>
      <c r="F159" s="7">
        <f t="shared" ref="F159:F170" si="21">C159+D159</f>
        <v>0</v>
      </c>
      <c r="G159" s="6"/>
      <c r="H159" s="6"/>
      <c r="I159" s="8">
        <f t="shared" si="10"/>
        <v>0</v>
      </c>
      <c r="J159" s="62">
        <f t="shared" si="13"/>
        <v>0</v>
      </c>
      <c r="K159" s="66"/>
    </row>
    <row r="160" spans="1:11" ht="51" hidden="1" customHeight="1" x14ac:dyDescent="0.25">
      <c r="A160" s="106"/>
      <c r="B160" s="134"/>
      <c r="C160" s="63"/>
      <c r="D160" s="46"/>
      <c r="E160" s="54"/>
      <c r="F160" s="7">
        <f t="shared" si="21"/>
        <v>0</v>
      </c>
      <c r="G160" s="6"/>
      <c r="H160" s="6"/>
      <c r="I160" s="8">
        <f t="shared" si="10"/>
        <v>0</v>
      </c>
      <c r="J160" s="62">
        <f t="shared" si="13"/>
        <v>0</v>
      </c>
      <c r="K160" s="66"/>
    </row>
    <row r="161" spans="1:12" ht="60" hidden="1" customHeight="1" x14ac:dyDescent="0.25">
      <c r="A161" s="106"/>
      <c r="B161" s="134"/>
      <c r="C161" s="63"/>
      <c r="D161" s="46"/>
      <c r="E161" s="54"/>
      <c r="F161" s="7">
        <f t="shared" si="21"/>
        <v>0</v>
      </c>
      <c r="G161" s="6"/>
      <c r="H161" s="6"/>
      <c r="I161" s="8">
        <f t="shared" si="10"/>
        <v>0</v>
      </c>
      <c r="J161" s="62">
        <f t="shared" si="13"/>
        <v>0</v>
      </c>
      <c r="K161" s="66"/>
    </row>
    <row r="162" spans="1:12" ht="36.75" hidden="1" customHeight="1" x14ac:dyDescent="0.25">
      <c r="A162" s="106"/>
      <c r="B162" s="134"/>
      <c r="C162" s="63"/>
      <c r="D162" s="46"/>
      <c r="E162" s="54"/>
      <c r="F162" s="7">
        <f t="shared" si="21"/>
        <v>0</v>
      </c>
      <c r="G162" s="6"/>
      <c r="H162" s="6"/>
      <c r="I162" s="8">
        <f t="shared" si="10"/>
        <v>0</v>
      </c>
      <c r="J162" s="62">
        <f t="shared" si="13"/>
        <v>0</v>
      </c>
      <c r="K162" s="66"/>
    </row>
    <row r="163" spans="1:12" ht="25.5" hidden="1" customHeight="1" x14ac:dyDescent="0.25">
      <c r="A163" s="106"/>
      <c r="B163" s="134"/>
      <c r="C163" s="63"/>
      <c r="D163" s="46"/>
      <c r="E163" s="54"/>
      <c r="F163" s="7">
        <f t="shared" si="21"/>
        <v>0</v>
      </c>
      <c r="G163" s="6"/>
      <c r="H163" s="6"/>
      <c r="I163" s="8">
        <f t="shared" si="10"/>
        <v>0</v>
      </c>
      <c r="J163" s="62">
        <f t="shared" si="13"/>
        <v>0</v>
      </c>
      <c r="K163" s="66"/>
    </row>
    <row r="164" spans="1:12" ht="13.5" hidden="1" customHeight="1" x14ac:dyDescent="0.25">
      <c r="A164" s="106"/>
      <c r="B164" s="134"/>
      <c r="C164" s="63"/>
      <c r="D164" s="46"/>
      <c r="E164" s="54"/>
      <c r="F164" s="7">
        <f t="shared" si="21"/>
        <v>0</v>
      </c>
      <c r="G164" s="6"/>
      <c r="H164" s="6"/>
      <c r="I164" s="8">
        <f t="shared" si="10"/>
        <v>0</v>
      </c>
      <c r="J164" s="62">
        <f t="shared" si="13"/>
        <v>0</v>
      </c>
      <c r="K164" s="66"/>
    </row>
    <row r="165" spans="1:12" ht="50.25" hidden="1" customHeight="1" x14ac:dyDescent="0.25">
      <c r="A165" s="106"/>
      <c r="B165" s="134"/>
      <c r="C165" s="63"/>
      <c r="D165" s="46"/>
      <c r="E165" s="9"/>
      <c r="F165" s="7">
        <f t="shared" si="21"/>
        <v>0</v>
      </c>
      <c r="G165" s="6"/>
      <c r="H165" s="6"/>
      <c r="I165" s="8">
        <f t="shared" si="10"/>
        <v>0</v>
      </c>
      <c r="J165" s="62">
        <f t="shared" si="13"/>
        <v>0</v>
      </c>
      <c r="K165" s="66"/>
    </row>
    <row r="166" spans="1:12" ht="60.75" hidden="1" customHeight="1" x14ac:dyDescent="0.25">
      <c r="A166" s="106"/>
      <c r="B166" s="134"/>
      <c r="C166" s="63"/>
      <c r="D166" s="46"/>
      <c r="E166" s="9"/>
      <c r="F166" s="7">
        <f t="shared" si="21"/>
        <v>0</v>
      </c>
      <c r="G166" s="6"/>
      <c r="H166" s="6"/>
      <c r="I166" s="8">
        <f t="shared" si="10"/>
        <v>0</v>
      </c>
      <c r="J166" s="62">
        <f t="shared" si="13"/>
        <v>0</v>
      </c>
      <c r="K166" s="66"/>
    </row>
    <row r="167" spans="1:12" ht="19.5" hidden="1" customHeight="1" x14ac:dyDescent="0.25">
      <c r="A167" s="106"/>
      <c r="B167" s="134"/>
      <c r="C167" s="63"/>
      <c r="D167" s="46"/>
      <c r="E167" s="54"/>
      <c r="F167" s="7">
        <f t="shared" si="21"/>
        <v>0</v>
      </c>
      <c r="G167" s="6"/>
      <c r="H167" s="6"/>
      <c r="I167" s="8">
        <f t="shared" si="10"/>
        <v>0</v>
      </c>
      <c r="J167" s="62">
        <f t="shared" si="13"/>
        <v>0</v>
      </c>
      <c r="K167" s="66"/>
    </row>
    <row r="168" spans="1:12" ht="19.5" hidden="1" customHeight="1" x14ac:dyDescent="0.25">
      <c r="A168" s="106"/>
      <c r="B168" s="134"/>
      <c r="C168" s="63"/>
      <c r="D168" s="46"/>
      <c r="E168" s="54"/>
      <c r="F168" s="7">
        <f t="shared" si="21"/>
        <v>0</v>
      </c>
      <c r="G168" s="6"/>
      <c r="H168" s="6"/>
      <c r="I168" s="8">
        <f t="shared" si="10"/>
        <v>0</v>
      </c>
      <c r="J168" s="62">
        <f t="shared" si="13"/>
        <v>0</v>
      </c>
      <c r="K168" s="66"/>
    </row>
    <row r="169" spans="1:12" ht="15.75" customHeight="1" x14ac:dyDescent="0.25">
      <c r="A169" s="106"/>
      <c r="B169" s="134"/>
      <c r="C169" s="63"/>
      <c r="D169" s="46"/>
      <c r="E169" s="54"/>
      <c r="F169" s="7">
        <f t="shared" si="21"/>
        <v>0</v>
      </c>
      <c r="G169" s="6"/>
      <c r="H169" s="6"/>
      <c r="I169" s="8">
        <f t="shared" si="10"/>
        <v>0</v>
      </c>
      <c r="J169" s="62">
        <f t="shared" si="13"/>
        <v>0</v>
      </c>
      <c r="K169" s="66"/>
    </row>
    <row r="170" spans="1:12" ht="18" customHeight="1" thickBot="1" x14ac:dyDescent="0.3">
      <c r="A170" s="107"/>
      <c r="B170" s="135"/>
      <c r="C170" s="74"/>
      <c r="D170" s="78"/>
      <c r="E170" s="58"/>
      <c r="F170" s="21">
        <f t="shared" si="21"/>
        <v>0</v>
      </c>
      <c r="G170" s="22"/>
      <c r="H170" s="22"/>
      <c r="I170" s="23">
        <f t="shared" si="10"/>
        <v>0</v>
      </c>
      <c r="J170" s="75">
        <f t="shared" si="13"/>
        <v>0</v>
      </c>
      <c r="K170" s="76"/>
    </row>
    <row r="171" spans="1:12" ht="19.5" customHeight="1" thickBot="1" x14ac:dyDescent="0.3">
      <c r="A171" s="101" t="s">
        <v>23</v>
      </c>
      <c r="B171" s="102"/>
      <c r="C171" s="70">
        <f>C82</f>
        <v>171.6</v>
      </c>
      <c r="D171" s="71">
        <f>SUM(D82:D170)</f>
        <v>1565.6000000000001</v>
      </c>
      <c r="E171" s="29"/>
      <c r="F171" s="71">
        <f>F82+SUM(F119:F170)</f>
        <v>1752.6000000000001</v>
      </c>
      <c r="G171" s="30"/>
      <c r="H171" s="71">
        <f>SUM(H82:H170)</f>
        <v>129</v>
      </c>
      <c r="I171" s="31"/>
      <c r="J171" s="71">
        <f>SUM(J82:J170)</f>
        <v>1565.6000000000001</v>
      </c>
      <c r="K171" s="77"/>
      <c r="L171" s="47"/>
    </row>
    <row r="172" spans="1:12" ht="19.5" customHeight="1" x14ac:dyDescent="0.25">
      <c r="A172" s="105" t="s">
        <v>20</v>
      </c>
      <c r="B172" s="110" t="s">
        <v>14</v>
      </c>
      <c r="C172" s="141">
        <v>82.7</v>
      </c>
      <c r="D172" s="73">
        <v>5.0999999999999996</v>
      </c>
      <c r="E172" s="33" t="s">
        <v>30</v>
      </c>
      <c r="F172" s="131">
        <f>C172+SUM(D172:D184)</f>
        <v>192.9</v>
      </c>
      <c r="G172" s="53" t="s">
        <v>27</v>
      </c>
      <c r="H172" s="5">
        <v>0.1</v>
      </c>
      <c r="I172" s="34" t="str">
        <f>E172</f>
        <v>Лікарські засоби</v>
      </c>
      <c r="J172" s="73">
        <f>D172</f>
        <v>5.0999999999999996</v>
      </c>
      <c r="K172" s="133">
        <f>K82+F172-SUM(H172:H208)-SUM(J172:J192)</f>
        <v>81.100000000000037</v>
      </c>
    </row>
    <row r="173" spans="1:12" ht="19.5" customHeight="1" x14ac:dyDescent="0.25">
      <c r="A173" s="106"/>
      <c r="B173" s="99"/>
      <c r="C173" s="142"/>
      <c r="D173" s="46">
        <v>0.1</v>
      </c>
      <c r="E173" s="8" t="s">
        <v>87</v>
      </c>
      <c r="F173" s="132"/>
      <c r="G173" s="53" t="s">
        <v>94</v>
      </c>
      <c r="H173" s="5">
        <v>4.2</v>
      </c>
      <c r="I173" s="32" t="str">
        <f t="shared" ref="I173:I178" si="22">E173</f>
        <v>Засоби індивідуального засобу</v>
      </c>
      <c r="J173" s="46">
        <f t="shared" ref="J173:J178" si="23">D173</f>
        <v>0.1</v>
      </c>
      <c r="K173" s="127"/>
    </row>
    <row r="174" spans="1:12" ht="19.5" customHeight="1" x14ac:dyDescent="0.25">
      <c r="A174" s="106"/>
      <c r="B174" s="99"/>
      <c r="C174" s="142"/>
      <c r="D174" s="46">
        <v>19</v>
      </c>
      <c r="E174" s="54" t="s">
        <v>31</v>
      </c>
      <c r="F174" s="132"/>
      <c r="G174" s="53" t="s">
        <v>28</v>
      </c>
      <c r="H174" s="5">
        <v>2.1</v>
      </c>
      <c r="I174" s="32" t="str">
        <f t="shared" si="22"/>
        <v>Вироби медичного призначення, медматеріали</v>
      </c>
      <c r="J174" s="46">
        <f t="shared" si="23"/>
        <v>19</v>
      </c>
      <c r="K174" s="127"/>
    </row>
    <row r="175" spans="1:12" ht="19.5" customHeight="1" x14ac:dyDescent="0.25">
      <c r="A175" s="106"/>
      <c r="B175" s="99"/>
      <c r="C175" s="142"/>
      <c r="D175" s="46">
        <v>10.9</v>
      </c>
      <c r="E175" s="54" t="s">
        <v>42</v>
      </c>
      <c r="F175" s="132"/>
      <c r="G175" s="53" t="s">
        <v>29</v>
      </c>
      <c r="H175" s="5">
        <v>6.6</v>
      </c>
      <c r="I175" s="32" t="str">
        <f t="shared" si="22"/>
        <v>Інші ТМЦ медичного призначення</v>
      </c>
      <c r="J175" s="46">
        <f t="shared" si="23"/>
        <v>10.9</v>
      </c>
      <c r="K175" s="127"/>
    </row>
    <row r="176" spans="1:12" ht="23.25" customHeight="1" x14ac:dyDescent="0.25">
      <c r="A176" s="106"/>
      <c r="B176" s="99"/>
      <c r="C176" s="142"/>
      <c r="D176" s="46">
        <v>16</v>
      </c>
      <c r="E176" s="54" t="s">
        <v>50</v>
      </c>
      <c r="F176" s="132"/>
      <c r="G176" s="53" t="s">
        <v>33</v>
      </c>
      <c r="H176" s="5">
        <v>48</v>
      </c>
      <c r="I176" s="32" t="str">
        <f t="shared" si="22"/>
        <v>Меблі</v>
      </c>
      <c r="J176" s="46">
        <f t="shared" si="23"/>
        <v>16</v>
      </c>
      <c r="K176" s="127"/>
    </row>
    <row r="177" spans="1:11" ht="19.5" customHeight="1" x14ac:dyDescent="0.25">
      <c r="A177" s="106"/>
      <c r="B177" s="99"/>
      <c r="C177" s="142"/>
      <c r="D177" s="46">
        <v>43.3</v>
      </c>
      <c r="E177" s="54" t="s">
        <v>55</v>
      </c>
      <c r="F177" s="132"/>
      <c r="G177" s="53" t="s">
        <v>92</v>
      </c>
      <c r="H177" s="5">
        <v>2.1</v>
      </c>
      <c r="I177" s="32" t="str">
        <f t="shared" si="22"/>
        <v>Інше обладнання, інвентар</v>
      </c>
      <c r="J177" s="46">
        <f t="shared" si="23"/>
        <v>43.3</v>
      </c>
      <c r="K177" s="127"/>
    </row>
    <row r="178" spans="1:11" ht="19.5" customHeight="1" x14ac:dyDescent="0.25">
      <c r="A178" s="106"/>
      <c r="B178" s="99"/>
      <c r="C178" s="142"/>
      <c r="D178" s="46">
        <v>15.8</v>
      </c>
      <c r="E178" s="54" t="s">
        <v>71</v>
      </c>
      <c r="F178" s="132"/>
      <c r="G178" s="53" t="s">
        <v>35</v>
      </c>
      <c r="H178" s="5">
        <v>0.5</v>
      </c>
      <c r="I178" s="32" t="str">
        <f t="shared" si="22"/>
        <v>Продукти харчування</v>
      </c>
      <c r="J178" s="46">
        <f t="shared" si="23"/>
        <v>15.8</v>
      </c>
      <c r="K178" s="127"/>
    </row>
    <row r="179" spans="1:11" ht="19.5" customHeight="1" x14ac:dyDescent="0.25">
      <c r="A179" s="106"/>
      <c r="B179" s="99"/>
      <c r="C179" s="142"/>
      <c r="D179" s="46"/>
      <c r="E179" s="54"/>
      <c r="F179" s="132"/>
      <c r="G179" s="53" t="s">
        <v>95</v>
      </c>
      <c r="H179" s="5">
        <v>3.4</v>
      </c>
      <c r="I179" s="32"/>
      <c r="J179" s="62"/>
      <c r="K179" s="127"/>
    </row>
    <row r="180" spans="1:11" ht="23.25" customHeight="1" x14ac:dyDescent="0.25">
      <c r="A180" s="106"/>
      <c r="B180" s="99"/>
      <c r="C180" s="142"/>
      <c r="D180" s="46"/>
      <c r="E180" s="54"/>
      <c r="F180" s="132"/>
      <c r="G180" s="53" t="s">
        <v>46</v>
      </c>
      <c r="H180" s="5">
        <v>14.1</v>
      </c>
      <c r="I180" s="32"/>
      <c r="J180" s="62"/>
      <c r="K180" s="127"/>
    </row>
    <row r="181" spans="1:11" ht="11.25" customHeight="1" x14ac:dyDescent="0.25">
      <c r="A181" s="106"/>
      <c r="B181" s="99"/>
      <c r="C181" s="142"/>
      <c r="D181" s="46"/>
      <c r="E181" s="54"/>
      <c r="F181" s="132"/>
      <c r="G181" s="53" t="s">
        <v>51</v>
      </c>
      <c r="H181" s="5">
        <v>1.7</v>
      </c>
      <c r="I181" s="32"/>
      <c r="J181" s="62"/>
      <c r="K181" s="127"/>
    </row>
    <row r="182" spans="1:11" ht="22.5" customHeight="1" x14ac:dyDescent="0.25">
      <c r="A182" s="106"/>
      <c r="B182" s="99"/>
      <c r="C182" s="142"/>
      <c r="D182" s="46"/>
      <c r="E182" s="54"/>
      <c r="F182" s="132"/>
      <c r="G182" s="53" t="s">
        <v>96</v>
      </c>
      <c r="H182" s="5">
        <v>13.6</v>
      </c>
      <c r="I182" s="32"/>
      <c r="J182" s="62"/>
      <c r="K182" s="127"/>
    </row>
    <row r="183" spans="1:11" ht="14.25" customHeight="1" x14ac:dyDescent="0.25">
      <c r="A183" s="106"/>
      <c r="B183" s="99"/>
      <c r="C183" s="142"/>
      <c r="D183" s="46"/>
      <c r="E183" s="54"/>
      <c r="F183" s="132"/>
      <c r="G183" s="53" t="s">
        <v>26</v>
      </c>
      <c r="H183" s="5">
        <v>20.399999999999999</v>
      </c>
      <c r="I183" s="32"/>
      <c r="J183" s="62"/>
      <c r="K183" s="127"/>
    </row>
    <row r="184" spans="1:11" ht="12.75" hidden="1" customHeight="1" x14ac:dyDescent="0.25">
      <c r="A184" s="106"/>
      <c r="B184" s="99"/>
      <c r="C184" s="142"/>
      <c r="D184" s="46"/>
      <c r="E184" s="54"/>
      <c r="F184" s="132"/>
      <c r="G184" s="53"/>
      <c r="H184" s="5"/>
      <c r="I184" s="32"/>
      <c r="J184" s="62"/>
      <c r="K184" s="127"/>
    </row>
    <row r="185" spans="1:11" ht="14.25" hidden="1" customHeight="1" x14ac:dyDescent="0.25">
      <c r="A185" s="106"/>
      <c r="B185" s="99"/>
      <c r="C185" s="142"/>
      <c r="D185" s="62"/>
      <c r="E185" s="54"/>
      <c r="F185" s="132"/>
      <c r="G185" s="53"/>
      <c r="H185" s="5"/>
      <c r="I185" s="32"/>
      <c r="J185" s="62"/>
      <c r="K185" s="127"/>
    </row>
    <row r="186" spans="1:11" ht="19.5" hidden="1" customHeight="1" x14ac:dyDescent="0.25">
      <c r="A186" s="106"/>
      <c r="B186" s="99"/>
      <c r="C186" s="142"/>
      <c r="D186" s="62"/>
      <c r="E186" s="54"/>
      <c r="F186" s="132"/>
      <c r="G186" s="53"/>
      <c r="H186" s="5"/>
      <c r="I186" s="32"/>
      <c r="J186" s="62"/>
      <c r="K186" s="127"/>
    </row>
    <row r="187" spans="1:11" ht="19.5" hidden="1" customHeight="1" x14ac:dyDescent="0.25">
      <c r="A187" s="106"/>
      <c r="B187" s="99"/>
      <c r="C187" s="142"/>
      <c r="D187" s="62"/>
      <c r="E187" s="54"/>
      <c r="F187" s="132"/>
      <c r="G187" s="53"/>
      <c r="H187" s="5"/>
      <c r="I187" s="32"/>
      <c r="J187" s="62"/>
      <c r="K187" s="127"/>
    </row>
    <row r="188" spans="1:11" ht="19.5" hidden="1" customHeight="1" x14ac:dyDescent="0.25">
      <c r="A188" s="106"/>
      <c r="B188" s="99"/>
      <c r="C188" s="142"/>
      <c r="D188" s="62"/>
      <c r="E188" s="54"/>
      <c r="F188" s="132"/>
      <c r="G188" s="53"/>
      <c r="H188" s="5"/>
      <c r="I188" s="32"/>
      <c r="J188" s="62"/>
      <c r="K188" s="127"/>
    </row>
    <row r="189" spans="1:11" ht="23.25" hidden="1" customHeight="1" x14ac:dyDescent="0.25">
      <c r="A189" s="106"/>
      <c r="B189" s="99"/>
      <c r="C189" s="142"/>
      <c r="D189" s="62"/>
      <c r="E189" s="54"/>
      <c r="F189" s="132"/>
      <c r="G189" s="53"/>
      <c r="H189" s="5"/>
      <c r="I189" s="32"/>
      <c r="J189" s="62"/>
      <c r="K189" s="127"/>
    </row>
    <row r="190" spans="1:11" ht="19.5" hidden="1" customHeight="1" x14ac:dyDescent="0.25">
      <c r="A190" s="106"/>
      <c r="B190" s="99"/>
      <c r="C190" s="142"/>
      <c r="D190" s="62"/>
      <c r="E190" s="54"/>
      <c r="F190" s="132"/>
      <c r="G190" s="53"/>
      <c r="H190" s="5"/>
      <c r="I190" s="32"/>
      <c r="J190" s="62"/>
      <c r="K190" s="127"/>
    </row>
    <row r="191" spans="1:11" ht="25.5" hidden="1" customHeight="1" x14ac:dyDescent="0.25">
      <c r="A191" s="106"/>
      <c r="B191" s="99"/>
      <c r="C191" s="142"/>
      <c r="D191" s="17"/>
      <c r="E191" s="17"/>
      <c r="F191" s="132"/>
      <c r="G191" s="53"/>
      <c r="H191" s="5"/>
      <c r="I191" s="32"/>
      <c r="J191" s="6"/>
      <c r="K191" s="127"/>
    </row>
    <row r="192" spans="1:11" ht="14.25" hidden="1" customHeight="1" x14ac:dyDescent="0.25">
      <c r="A192" s="106"/>
      <c r="B192" s="99"/>
      <c r="C192" s="142"/>
      <c r="D192" s="17"/>
      <c r="E192" s="17"/>
      <c r="F192" s="132"/>
      <c r="G192" s="53"/>
      <c r="H192" s="5"/>
      <c r="I192" s="32"/>
      <c r="J192" s="6"/>
      <c r="K192" s="127"/>
    </row>
    <row r="193" spans="1:11" ht="19.5" hidden="1" customHeight="1" x14ac:dyDescent="0.25">
      <c r="A193" s="106"/>
      <c r="B193" s="99"/>
      <c r="C193" s="142"/>
      <c r="D193" s="17"/>
      <c r="E193" s="17"/>
      <c r="F193" s="132"/>
      <c r="G193" s="53"/>
      <c r="H193" s="5"/>
      <c r="I193" s="32"/>
      <c r="J193" s="6"/>
      <c r="K193" s="127"/>
    </row>
    <row r="194" spans="1:11" ht="19.5" hidden="1" customHeight="1" x14ac:dyDescent="0.25">
      <c r="A194" s="106"/>
      <c r="B194" s="99"/>
      <c r="C194" s="142"/>
      <c r="D194" s="17"/>
      <c r="E194" s="17"/>
      <c r="F194" s="132"/>
      <c r="G194" s="53"/>
      <c r="H194" s="5"/>
      <c r="I194" s="32"/>
      <c r="J194" s="6"/>
      <c r="K194" s="127"/>
    </row>
    <row r="195" spans="1:11" ht="19.5" hidden="1" customHeight="1" x14ac:dyDescent="0.25">
      <c r="A195" s="106"/>
      <c r="B195" s="99"/>
      <c r="C195" s="142"/>
      <c r="D195" s="17"/>
      <c r="E195" s="17"/>
      <c r="F195" s="132"/>
      <c r="G195" s="53"/>
      <c r="H195" s="5"/>
      <c r="I195" s="32"/>
      <c r="J195" s="6"/>
      <c r="K195" s="127"/>
    </row>
    <row r="196" spans="1:11" ht="19.5" hidden="1" customHeight="1" x14ac:dyDescent="0.25">
      <c r="A196" s="106"/>
      <c r="B196" s="99"/>
      <c r="C196" s="142"/>
      <c r="D196" s="17"/>
      <c r="E196" s="17"/>
      <c r="F196" s="132"/>
      <c r="G196" s="53"/>
      <c r="H196" s="5"/>
      <c r="I196" s="32"/>
      <c r="J196" s="6"/>
      <c r="K196" s="127"/>
    </row>
    <row r="197" spans="1:11" ht="19.5" hidden="1" customHeight="1" x14ac:dyDescent="0.25">
      <c r="A197" s="106"/>
      <c r="B197" s="99"/>
      <c r="C197" s="142"/>
      <c r="D197" s="17"/>
      <c r="E197" s="17"/>
      <c r="F197" s="132"/>
      <c r="G197" s="53"/>
      <c r="H197" s="5"/>
      <c r="I197" s="32"/>
      <c r="J197" s="6"/>
      <c r="K197" s="127"/>
    </row>
    <row r="198" spans="1:11" ht="19.5" hidden="1" customHeight="1" x14ac:dyDescent="0.25">
      <c r="A198" s="106"/>
      <c r="B198" s="99"/>
      <c r="C198" s="142"/>
      <c r="D198" s="17"/>
      <c r="E198" s="17"/>
      <c r="F198" s="132"/>
      <c r="G198" s="53"/>
      <c r="H198" s="5"/>
      <c r="I198" s="32"/>
      <c r="J198" s="6"/>
      <c r="K198" s="127"/>
    </row>
    <row r="199" spans="1:11" ht="25.5" hidden="1" customHeight="1" x14ac:dyDescent="0.25">
      <c r="A199" s="106"/>
      <c r="B199" s="99"/>
      <c r="C199" s="142"/>
      <c r="D199" s="17"/>
      <c r="E199" s="17"/>
      <c r="F199" s="132"/>
      <c r="G199" s="53"/>
      <c r="H199" s="5"/>
      <c r="I199" s="32"/>
      <c r="J199" s="6"/>
      <c r="K199" s="127"/>
    </row>
    <row r="200" spans="1:11" ht="19.5" hidden="1" customHeight="1" x14ac:dyDescent="0.25">
      <c r="A200" s="106"/>
      <c r="B200" s="99"/>
      <c r="C200" s="142"/>
      <c r="D200" s="17"/>
      <c r="E200" s="17"/>
      <c r="F200" s="132"/>
      <c r="G200" s="53"/>
      <c r="H200" s="5"/>
      <c r="I200" s="32"/>
      <c r="J200" s="6"/>
      <c r="K200" s="127"/>
    </row>
    <row r="201" spans="1:11" ht="19.5" hidden="1" customHeight="1" x14ac:dyDescent="0.25">
      <c r="A201" s="106"/>
      <c r="B201" s="99"/>
      <c r="C201" s="142"/>
      <c r="D201" s="17"/>
      <c r="E201" s="17"/>
      <c r="F201" s="132"/>
      <c r="G201" s="53"/>
      <c r="H201" s="5"/>
      <c r="I201" s="32"/>
      <c r="J201" s="6"/>
      <c r="K201" s="127"/>
    </row>
    <row r="202" spans="1:11" ht="19.5" hidden="1" customHeight="1" x14ac:dyDescent="0.25">
      <c r="A202" s="106"/>
      <c r="B202" s="99"/>
      <c r="C202" s="142"/>
      <c r="D202" s="17"/>
      <c r="E202" s="17"/>
      <c r="F202" s="132"/>
      <c r="G202" s="53"/>
      <c r="H202" s="5"/>
      <c r="I202" s="32"/>
      <c r="J202" s="6"/>
      <c r="K202" s="127"/>
    </row>
    <row r="203" spans="1:11" ht="36.75" hidden="1" customHeight="1" x14ac:dyDescent="0.25">
      <c r="A203" s="106"/>
      <c r="B203" s="99"/>
      <c r="C203" s="142"/>
      <c r="D203" s="17"/>
      <c r="E203" s="17"/>
      <c r="F203" s="132"/>
      <c r="G203" s="53"/>
      <c r="H203" s="5"/>
      <c r="I203" s="32"/>
      <c r="J203" s="6"/>
      <c r="K203" s="127"/>
    </row>
    <row r="204" spans="1:11" ht="19.5" hidden="1" customHeight="1" x14ac:dyDescent="0.25">
      <c r="A204" s="106"/>
      <c r="B204" s="99"/>
      <c r="C204" s="142"/>
      <c r="D204" s="17"/>
      <c r="E204" s="17"/>
      <c r="F204" s="132"/>
      <c r="G204" s="32"/>
      <c r="H204" s="5"/>
      <c r="I204" s="32"/>
      <c r="J204" s="6"/>
      <c r="K204" s="127"/>
    </row>
    <row r="205" spans="1:11" ht="19.5" hidden="1" customHeight="1" x14ac:dyDescent="0.25">
      <c r="A205" s="106"/>
      <c r="B205" s="99"/>
      <c r="C205" s="142"/>
      <c r="D205" s="17"/>
      <c r="E205" s="17"/>
      <c r="F205" s="132"/>
      <c r="G205" s="32"/>
      <c r="H205" s="5"/>
      <c r="I205" s="32"/>
      <c r="J205" s="6"/>
      <c r="K205" s="127"/>
    </row>
    <row r="206" spans="1:11" ht="19.5" hidden="1" customHeight="1" x14ac:dyDescent="0.25">
      <c r="A206" s="106"/>
      <c r="B206" s="99"/>
      <c r="C206" s="142"/>
      <c r="D206" s="17"/>
      <c r="E206" s="17"/>
      <c r="F206" s="132"/>
      <c r="G206" s="32"/>
      <c r="H206" s="5"/>
      <c r="I206" s="32"/>
      <c r="J206" s="6"/>
      <c r="K206" s="127"/>
    </row>
    <row r="207" spans="1:11" ht="19.5" hidden="1" customHeight="1" x14ac:dyDescent="0.25">
      <c r="A207" s="106"/>
      <c r="B207" s="99"/>
      <c r="C207" s="142"/>
      <c r="D207" s="17"/>
      <c r="E207" s="17"/>
      <c r="F207" s="132"/>
      <c r="G207" s="32"/>
      <c r="H207" s="5"/>
      <c r="I207" s="32"/>
      <c r="J207" s="6"/>
      <c r="K207" s="127"/>
    </row>
    <row r="208" spans="1:11" ht="19.5" hidden="1" customHeight="1" x14ac:dyDescent="0.25">
      <c r="A208" s="106"/>
      <c r="B208" s="99"/>
      <c r="C208" s="142"/>
      <c r="D208" s="17"/>
      <c r="E208" s="17"/>
      <c r="F208" s="132"/>
      <c r="G208" s="32"/>
      <c r="H208" s="5"/>
      <c r="I208" s="32"/>
      <c r="J208" s="6"/>
      <c r="K208" s="127"/>
    </row>
    <row r="209" spans="1:11" ht="19.5" customHeight="1" x14ac:dyDescent="0.25">
      <c r="A209" s="106"/>
      <c r="B209" s="112" t="s">
        <v>65</v>
      </c>
      <c r="C209" s="98"/>
      <c r="D209" s="62">
        <v>0.5</v>
      </c>
      <c r="E209" s="8" t="s">
        <v>30</v>
      </c>
      <c r="F209" s="46">
        <f>D209</f>
        <v>0.5</v>
      </c>
      <c r="G209" s="6"/>
      <c r="H209" s="6"/>
      <c r="I209" s="54" t="str">
        <f t="shared" ref="I209:I210" si="24">E209</f>
        <v>Лікарські засоби</v>
      </c>
      <c r="J209" s="62">
        <f>D209</f>
        <v>0.5</v>
      </c>
      <c r="K209" s="66"/>
    </row>
    <row r="210" spans="1:11" s="38" customFormat="1" ht="23.25" customHeight="1" x14ac:dyDescent="0.25">
      <c r="A210" s="106"/>
      <c r="B210" s="114"/>
      <c r="C210" s="98"/>
      <c r="D210" s="62">
        <v>2.2999999999999998</v>
      </c>
      <c r="E210" s="8" t="s">
        <v>75</v>
      </c>
      <c r="F210" s="46">
        <f>D210</f>
        <v>2.2999999999999998</v>
      </c>
      <c r="G210" s="6"/>
      <c r="H210" s="6"/>
      <c r="I210" s="54" t="str">
        <f t="shared" si="24"/>
        <v>Вироби медичного призначення</v>
      </c>
      <c r="J210" s="62">
        <f>D210</f>
        <v>2.2999999999999998</v>
      </c>
      <c r="K210" s="66"/>
    </row>
    <row r="211" spans="1:11" s="52" customFormat="1" ht="36.75" customHeight="1" x14ac:dyDescent="0.25">
      <c r="A211" s="106"/>
      <c r="B211" s="112" t="s">
        <v>78</v>
      </c>
      <c r="C211" s="98"/>
      <c r="D211" s="62">
        <v>1073.9000000000001</v>
      </c>
      <c r="E211" s="8" t="s">
        <v>97</v>
      </c>
      <c r="F211" s="46">
        <f t="shared" ref="F211:F222" si="25">D211</f>
        <v>1073.9000000000001</v>
      </c>
      <c r="G211" s="6"/>
      <c r="H211" s="6"/>
      <c r="I211" s="54" t="str">
        <f t="shared" ref="I211:I222" si="26">E211</f>
        <v>Вироби медичного призначення, медичні матеріали</v>
      </c>
      <c r="J211" s="62">
        <f>D211</f>
        <v>1073.9000000000001</v>
      </c>
      <c r="K211" s="66"/>
    </row>
    <row r="212" spans="1:11" s="52" customFormat="1" ht="19.5" customHeight="1" x14ac:dyDescent="0.25">
      <c r="A212" s="106"/>
      <c r="B212" s="114"/>
      <c r="C212" s="98"/>
      <c r="D212" s="62">
        <v>1043.4000000000001</v>
      </c>
      <c r="E212" s="8" t="s">
        <v>41</v>
      </c>
      <c r="F212" s="46">
        <f t="shared" si="25"/>
        <v>1043.4000000000001</v>
      </c>
      <c r="G212" s="6"/>
      <c r="H212" s="6"/>
      <c r="I212" s="54" t="str">
        <f t="shared" si="26"/>
        <v>Імунобіологічні препарати</v>
      </c>
      <c r="J212" s="62">
        <f>D212</f>
        <v>1043.4000000000001</v>
      </c>
      <c r="K212" s="66"/>
    </row>
    <row r="213" spans="1:11" s="52" customFormat="1" ht="21.75" customHeight="1" x14ac:dyDescent="0.25">
      <c r="A213" s="106"/>
      <c r="B213" s="112" t="s">
        <v>86</v>
      </c>
      <c r="C213" s="98"/>
      <c r="D213" s="62">
        <v>54.8</v>
      </c>
      <c r="E213" s="8" t="s">
        <v>98</v>
      </c>
      <c r="F213" s="46">
        <f t="shared" si="25"/>
        <v>54.8</v>
      </c>
      <c r="G213" s="6"/>
      <c r="H213" s="6"/>
      <c r="I213" s="54" t="str">
        <f t="shared" si="26"/>
        <v>Засои індивідуального захисту</v>
      </c>
      <c r="J213" s="62">
        <f t="shared" ref="J213:J222" si="27">D213</f>
        <v>54.8</v>
      </c>
      <c r="K213" s="66"/>
    </row>
    <row r="214" spans="1:11" s="52" customFormat="1" ht="21.75" customHeight="1" x14ac:dyDescent="0.25">
      <c r="A214" s="106"/>
      <c r="B214" s="114"/>
      <c r="C214" s="98"/>
      <c r="D214" s="62">
        <v>901.8</v>
      </c>
      <c r="E214" s="8" t="s">
        <v>42</v>
      </c>
      <c r="F214" s="46">
        <f t="shared" si="25"/>
        <v>901.8</v>
      </c>
      <c r="G214" s="6"/>
      <c r="H214" s="6"/>
      <c r="I214" s="54" t="str">
        <f t="shared" si="26"/>
        <v>Інші ТМЦ медичного призначення</v>
      </c>
      <c r="J214" s="62">
        <f t="shared" si="27"/>
        <v>901.8</v>
      </c>
      <c r="K214" s="66"/>
    </row>
    <row r="215" spans="1:11" s="52" customFormat="1" ht="36.75" customHeight="1" x14ac:dyDescent="0.25">
      <c r="A215" s="106"/>
      <c r="B215" s="94" t="s">
        <v>101</v>
      </c>
      <c r="C215" s="98"/>
      <c r="D215" s="62">
        <v>47</v>
      </c>
      <c r="E215" s="8" t="s">
        <v>41</v>
      </c>
      <c r="F215" s="46">
        <f t="shared" si="25"/>
        <v>47</v>
      </c>
      <c r="G215" s="6"/>
      <c r="H215" s="6"/>
      <c r="I215" s="54" t="str">
        <f t="shared" si="26"/>
        <v>Імунобіологічні препарати</v>
      </c>
      <c r="J215" s="62">
        <f t="shared" si="27"/>
        <v>47</v>
      </c>
      <c r="K215" s="66"/>
    </row>
    <row r="216" spans="1:11" s="52" customFormat="1" ht="37.5" customHeight="1" x14ac:dyDescent="0.25">
      <c r="A216" s="106"/>
      <c r="B216" s="54" t="s">
        <v>99</v>
      </c>
      <c r="C216" s="98"/>
      <c r="D216" s="62">
        <v>3.2000000000000001E-2</v>
      </c>
      <c r="E216" s="8" t="s">
        <v>97</v>
      </c>
      <c r="F216" s="46">
        <f t="shared" si="25"/>
        <v>3.2000000000000001E-2</v>
      </c>
      <c r="G216" s="6"/>
      <c r="H216" s="6"/>
      <c r="I216" s="54" t="str">
        <f t="shared" si="26"/>
        <v>Вироби медичного призначення, медичні матеріали</v>
      </c>
      <c r="J216" s="62">
        <f t="shared" si="27"/>
        <v>3.2000000000000001E-2</v>
      </c>
      <c r="K216" s="66"/>
    </row>
    <row r="217" spans="1:11" s="96" customFormat="1" ht="26.25" customHeight="1" x14ac:dyDescent="0.25">
      <c r="A217" s="106"/>
      <c r="B217" s="93" t="s">
        <v>102</v>
      </c>
      <c r="C217" s="98"/>
      <c r="D217" s="97">
        <v>15.6</v>
      </c>
      <c r="E217" s="8" t="s">
        <v>108</v>
      </c>
      <c r="F217" s="46">
        <f t="shared" si="25"/>
        <v>15.6</v>
      </c>
      <c r="G217" s="6"/>
      <c r="H217" s="6"/>
      <c r="I217" s="93" t="str">
        <f t="shared" si="26"/>
        <v>Металопластикові конструкції</v>
      </c>
      <c r="J217" s="97">
        <f t="shared" si="27"/>
        <v>15.6</v>
      </c>
      <c r="K217" s="66"/>
    </row>
    <row r="218" spans="1:11" s="96" customFormat="1" ht="26.25" customHeight="1" x14ac:dyDescent="0.25">
      <c r="A218" s="106"/>
      <c r="B218" s="93" t="s">
        <v>103</v>
      </c>
      <c r="C218" s="98"/>
      <c r="D218" s="97">
        <v>5.5</v>
      </c>
      <c r="E218" s="8" t="s">
        <v>41</v>
      </c>
      <c r="F218" s="46">
        <f t="shared" si="25"/>
        <v>5.5</v>
      </c>
      <c r="G218" s="6"/>
      <c r="H218" s="6"/>
      <c r="I218" s="93" t="str">
        <f t="shared" si="26"/>
        <v>Імунобіологічні препарати</v>
      </c>
      <c r="J218" s="97">
        <f t="shared" si="27"/>
        <v>5.5</v>
      </c>
      <c r="K218" s="66"/>
    </row>
    <row r="219" spans="1:11" s="96" customFormat="1" ht="36" customHeight="1" x14ac:dyDescent="0.25">
      <c r="A219" s="106"/>
      <c r="B219" s="93" t="s">
        <v>104</v>
      </c>
      <c r="C219" s="98"/>
      <c r="D219" s="97">
        <v>5.5</v>
      </c>
      <c r="E219" s="8" t="s">
        <v>30</v>
      </c>
      <c r="F219" s="46">
        <f t="shared" si="25"/>
        <v>5.5</v>
      </c>
      <c r="G219" s="6"/>
      <c r="H219" s="6"/>
      <c r="I219" s="93" t="str">
        <f t="shared" si="26"/>
        <v>Лікарські засоби</v>
      </c>
      <c r="J219" s="97">
        <f t="shared" si="27"/>
        <v>5.5</v>
      </c>
      <c r="K219" s="66"/>
    </row>
    <row r="220" spans="1:11" s="96" customFormat="1" ht="33" customHeight="1" x14ac:dyDescent="0.25">
      <c r="A220" s="106"/>
      <c r="B220" s="93" t="s">
        <v>105</v>
      </c>
      <c r="C220" s="98"/>
      <c r="D220" s="97">
        <v>9.8000000000000007</v>
      </c>
      <c r="E220" s="8" t="s">
        <v>106</v>
      </c>
      <c r="F220" s="46">
        <f t="shared" si="25"/>
        <v>9.8000000000000007</v>
      </c>
      <c r="G220" s="6"/>
      <c r="H220" s="6"/>
      <c r="I220" s="93" t="str">
        <f t="shared" si="26"/>
        <v>Лікарські засои</v>
      </c>
      <c r="J220" s="97">
        <f t="shared" si="27"/>
        <v>9.8000000000000007</v>
      </c>
      <c r="K220" s="66"/>
    </row>
    <row r="221" spans="1:11" s="96" customFormat="1" ht="26.25" customHeight="1" x14ac:dyDescent="0.25">
      <c r="A221" s="106"/>
      <c r="B221" s="93" t="s">
        <v>107</v>
      </c>
      <c r="C221" s="98"/>
      <c r="D221" s="97">
        <v>31.6</v>
      </c>
      <c r="E221" s="8" t="s">
        <v>30</v>
      </c>
      <c r="F221" s="46">
        <f t="shared" si="25"/>
        <v>31.6</v>
      </c>
      <c r="G221" s="6"/>
      <c r="H221" s="6"/>
      <c r="I221" s="93" t="str">
        <f t="shared" si="26"/>
        <v>Лікарські засоби</v>
      </c>
      <c r="J221" s="97">
        <f t="shared" si="27"/>
        <v>31.6</v>
      </c>
      <c r="K221" s="66"/>
    </row>
    <row r="222" spans="1:11" s="52" customFormat="1" ht="21" customHeight="1" x14ac:dyDescent="0.25">
      <c r="A222" s="106"/>
      <c r="B222" s="54" t="s">
        <v>100</v>
      </c>
      <c r="C222" s="98"/>
      <c r="D222" s="62">
        <v>5.7</v>
      </c>
      <c r="E222" s="8" t="s">
        <v>30</v>
      </c>
      <c r="F222" s="46">
        <f t="shared" si="25"/>
        <v>5.7</v>
      </c>
      <c r="G222" s="6"/>
      <c r="H222" s="6"/>
      <c r="I222" s="54" t="str">
        <f t="shared" si="26"/>
        <v>Лікарські засоби</v>
      </c>
      <c r="J222" s="62">
        <f t="shared" si="27"/>
        <v>5.7</v>
      </c>
      <c r="K222" s="66"/>
    </row>
    <row r="223" spans="1:11" ht="19.5" customHeight="1" x14ac:dyDescent="0.25">
      <c r="A223" s="106"/>
      <c r="B223" s="134" t="s">
        <v>69</v>
      </c>
      <c r="C223" s="98"/>
      <c r="D223" s="46">
        <v>8.6</v>
      </c>
      <c r="E223" s="54" t="s">
        <v>30</v>
      </c>
      <c r="F223" s="46">
        <f t="shared" ref="F223:F241" si="28">D223</f>
        <v>8.6</v>
      </c>
      <c r="G223" s="6"/>
      <c r="H223" s="6"/>
      <c r="I223" s="8" t="str">
        <f t="shared" ref="I223:I253" si="29">E223</f>
        <v>Лікарські засоби</v>
      </c>
      <c r="J223" s="62">
        <f t="shared" ref="J223:J253" si="30">D223</f>
        <v>8.6</v>
      </c>
      <c r="K223" s="66"/>
    </row>
    <row r="224" spans="1:11" ht="33.75" customHeight="1" x14ac:dyDescent="0.25">
      <c r="A224" s="106"/>
      <c r="B224" s="134"/>
      <c r="C224" s="98"/>
      <c r="D224" s="46">
        <v>103.1</v>
      </c>
      <c r="E224" s="54" t="s">
        <v>97</v>
      </c>
      <c r="F224" s="46">
        <f t="shared" si="28"/>
        <v>103.1</v>
      </c>
      <c r="G224" s="6"/>
      <c r="H224" s="6"/>
      <c r="I224" s="8" t="str">
        <f t="shared" si="29"/>
        <v>Вироби медичного призначення, медичні матеріали</v>
      </c>
      <c r="J224" s="62">
        <f t="shared" si="30"/>
        <v>103.1</v>
      </c>
      <c r="K224" s="66"/>
    </row>
    <row r="225" spans="1:11" ht="19.5" customHeight="1" x14ac:dyDescent="0.25">
      <c r="A225" s="106"/>
      <c r="B225" s="134"/>
      <c r="C225" s="98"/>
      <c r="D225" s="46">
        <v>0.8</v>
      </c>
      <c r="E225" s="54" t="s">
        <v>57</v>
      </c>
      <c r="F225" s="46">
        <f t="shared" si="28"/>
        <v>0.8</v>
      </c>
      <c r="G225" s="6"/>
      <c r="H225" s="6"/>
      <c r="I225" s="8" t="str">
        <f t="shared" si="29"/>
        <v>Деззасоби</v>
      </c>
      <c r="J225" s="62">
        <f t="shared" si="30"/>
        <v>0.8</v>
      </c>
      <c r="K225" s="66"/>
    </row>
    <row r="226" spans="1:11" ht="23.25" customHeight="1" x14ac:dyDescent="0.25">
      <c r="A226" s="106"/>
      <c r="B226" s="134"/>
      <c r="C226" s="98"/>
      <c r="D226" s="46">
        <v>5.8</v>
      </c>
      <c r="E226" s="54" t="s">
        <v>42</v>
      </c>
      <c r="F226" s="46">
        <f t="shared" si="28"/>
        <v>5.8</v>
      </c>
      <c r="G226" s="6"/>
      <c r="H226" s="6"/>
      <c r="I226" s="8" t="str">
        <f t="shared" si="29"/>
        <v>Інші ТМЦ медичного призначення</v>
      </c>
      <c r="J226" s="62">
        <f t="shared" si="30"/>
        <v>5.8</v>
      </c>
      <c r="K226" s="66"/>
    </row>
    <row r="227" spans="1:11" ht="19.5" customHeight="1" x14ac:dyDescent="0.25">
      <c r="A227" s="106"/>
      <c r="B227" s="134"/>
      <c r="C227" s="98"/>
      <c r="D227" s="46">
        <v>63.2</v>
      </c>
      <c r="E227" s="93" t="s">
        <v>26</v>
      </c>
      <c r="F227" s="46">
        <f t="shared" si="28"/>
        <v>63.2</v>
      </c>
      <c r="G227" s="6"/>
      <c r="H227" s="6"/>
      <c r="I227" s="8" t="str">
        <f t="shared" si="29"/>
        <v>Будівельні матеріали</v>
      </c>
      <c r="J227" s="62">
        <f t="shared" si="30"/>
        <v>63.2</v>
      </c>
      <c r="K227" s="66"/>
    </row>
    <row r="228" spans="1:11" ht="19.5" customHeight="1" x14ac:dyDescent="0.25">
      <c r="A228" s="106"/>
      <c r="B228" s="134"/>
      <c r="C228" s="98"/>
      <c r="D228" s="46">
        <v>0.7</v>
      </c>
      <c r="E228" s="93" t="s">
        <v>32</v>
      </c>
      <c r="F228" s="46">
        <f t="shared" si="28"/>
        <v>0.7</v>
      </c>
      <c r="G228" s="6"/>
      <c r="H228" s="6"/>
      <c r="I228" s="8" t="str">
        <f t="shared" si="29"/>
        <v>ТО медобладнання</v>
      </c>
      <c r="J228" s="62">
        <f t="shared" si="30"/>
        <v>0.7</v>
      </c>
      <c r="K228" s="66"/>
    </row>
    <row r="229" spans="1:11" ht="24" customHeight="1" x14ac:dyDescent="0.25">
      <c r="A229" s="106"/>
      <c r="B229" s="134"/>
      <c r="C229" s="98"/>
      <c r="D229" s="46">
        <v>5.7</v>
      </c>
      <c r="E229" s="93" t="s">
        <v>27</v>
      </c>
      <c r="F229" s="46">
        <f t="shared" si="28"/>
        <v>5.7</v>
      </c>
      <c r="G229" s="6"/>
      <c r="H229" s="6"/>
      <c r="I229" s="8" t="str">
        <f t="shared" si="29"/>
        <v>Канцелярські товари, папір</v>
      </c>
      <c r="J229" s="62">
        <f t="shared" si="30"/>
        <v>5.7</v>
      </c>
      <c r="K229" s="66"/>
    </row>
    <row r="230" spans="1:11" ht="19.5" customHeight="1" x14ac:dyDescent="0.25">
      <c r="A230" s="106"/>
      <c r="B230" s="134"/>
      <c r="C230" s="98"/>
      <c r="D230" s="46">
        <v>20.100000000000001</v>
      </c>
      <c r="E230" s="93" t="s">
        <v>28</v>
      </c>
      <c r="F230" s="46">
        <f t="shared" si="28"/>
        <v>20.100000000000001</v>
      </c>
      <c r="G230" s="6"/>
      <c r="H230" s="6"/>
      <c r="I230" s="8" t="str">
        <f t="shared" si="29"/>
        <v>Друкована продукція</v>
      </c>
      <c r="J230" s="62">
        <f t="shared" si="30"/>
        <v>20.100000000000001</v>
      </c>
      <c r="K230" s="66"/>
    </row>
    <row r="231" spans="1:11" ht="19.5" customHeight="1" x14ac:dyDescent="0.25">
      <c r="A231" s="106"/>
      <c r="B231" s="134"/>
      <c r="C231" s="98"/>
      <c r="D231" s="46">
        <v>45.6</v>
      </c>
      <c r="E231" s="93" t="s">
        <v>29</v>
      </c>
      <c r="F231" s="46">
        <f t="shared" si="28"/>
        <v>45.6</v>
      </c>
      <c r="G231" s="6"/>
      <c r="H231" s="6"/>
      <c r="I231" s="8" t="str">
        <f t="shared" si="29"/>
        <v>Господарські матеріали</v>
      </c>
      <c r="J231" s="62">
        <f t="shared" si="30"/>
        <v>45.6</v>
      </c>
      <c r="K231" s="66"/>
    </row>
    <row r="232" spans="1:11" ht="19.5" customHeight="1" x14ac:dyDescent="0.25">
      <c r="A232" s="106"/>
      <c r="B232" s="134"/>
      <c r="C232" s="98"/>
      <c r="D232" s="46">
        <v>14.3</v>
      </c>
      <c r="E232" s="93" t="s">
        <v>88</v>
      </c>
      <c r="F232" s="46">
        <f t="shared" si="28"/>
        <v>14.3</v>
      </c>
      <c r="G232" s="6"/>
      <c r="H232" s="6"/>
      <c r="I232" s="8" t="str">
        <f t="shared" si="29"/>
        <v>Інші предмети і матеріали</v>
      </c>
      <c r="J232" s="62">
        <f t="shared" si="30"/>
        <v>14.3</v>
      </c>
      <c r="K232" s="66"/>
    </row>
    <row r="233" spans="1:11" ht="19.5" customHeight="1" x14ac:dyDescent="0.25">
      <c r="A233" s="106"/>
      <c r="B233" s="134"/>
      <c r="C233" s="98"/>
      <c r="D233" s="20">
        <v>0.08</v>
      </c>
      <c r="E233" s="54" t="s">
        <v>109</v>
      </c>
      <c r="F233" s="20">
        <f t="shared" si="28"/>
        <v>0.08</v>
      </c>
      <c r="G233" s="6"/>
      <c r="H233" s="6"/>
      <c r="I233" s="8" t="str">
        <f t="shared" si="29"/>
        <v>Обстеження крові на РВ</v>
      </c>
      <c r="J233" s="62">
        <f t="shared" si="30"/>
        <v>0.08</v>
      </c>
      <c r="K233" s="66"/>
    </row>
    <row r="234" spans="1:11" ht="19.5" customHeight="1" x14ac:dyDescent="0.25">
      <c r="A234" s="106"/>
      <c r="B234" s="134"/>
      <c r="C234" s="98"/>
      <c r="D234" s="46">
        <v>1.6</v>
      </c>
      <c r="E234" s="54" t="s">
        <v>43</v>
      </c>
      <c r="F234" s="46">
        <f t="shared" si="28"/>
        <v>1.6</v>
      </c>
      <c r="G234" s="6"/>
      <c r="H234" s="6"/>
      <c r="I234" s="8" t="str">
        <f t="shared" si="29"/>
        <v>ТО комп- та оргтехніки</v>
      </c>
      <c r="J234" s="62">
        <f t="shared" si="30"/>
        <v>1.6</v>
      </c>
      <c r="K234" s="66"/>
    </row>
    <row r="235" spans="1:11" ht="19.5" customHeight="1" x14ac:dyDescent="0.25">
      <c r="A235" s="106"/>
      <c r="B235" s="134"/>
      <c r="C235" s="98"/>
      <c r="D235" s="46">
        <v>2.2000000000000002</v>
      </c>
      <c r="E235" s="54" t="s">
        <v>36</v>
      </c>
      <c r="F235" s="46">
        <f t="shared" si="28"/>
        <v>2.2000000000000002</v>
      </c>
      <c r="G235" s="6"/>
      <c r="H235" s="6"/>
      <c r="I235" s="8" t="str">
        <f t="shared" si="29"/>
        <v>Інше ТО</v>
      </c>
      <c r="J235" s="62">
        <f t="shared" si="30"/>
        <v>2.2000000000000002</v>
      </c>
      <c r="K235" s="66"/>
    </row>
    <row r="236" spans="1:11" ht="19.5" customHeight="1" x14ac:dyDescent="0.25">
      <c r="A236" s="106"/>
      <c r="B236" s="134"/>
      <c r="C236" s="98"/>
      <c r="D236" s="46">
        <v>0.3</v>
      </c>
      <c r="E236" s="54" t="s">
        <v>110</v>
      </c>
      <c r="F236" s="46">
        <f t="shared" si="28"/>
        <v>0.3</v>
      </c>
      <c r="G236" s="6"/>
      <c r="H236" s="6"/>
      <c r="I236" s="8" t="str">
        <f t="shared" si="29"/>
        <v>Поточний ремонт комп- та оргтехніки</v>
      </c>
      <c r="J236" s="62">
        <f t="shared" si="30"/>
        <v>0.3</v>
      </c>
      <c r="K236" s="66"/>
    </row>
    <row r="237" spans="1:11" ht="19.5" customHeight="1" x14ac:dyDescent="0.25">
      <c r="A237" s="106"/>
      <c r="B237" s="134"/>
      <c r="C237" s="63"/>
      <c r="D237" s="46">
        <v>92.1</v>
      </c>
      <c r="E237" s="54">
        <v>92.1</v>
      </c>
      <c r="F237" s="46">
        <f t="shared" si="28"/>
        <v>92.1</v>
      </c>
      <c r="G237" s="6"/>
      <c r="H237" s="6"/>
      <c r="I237" s="8">
        <f t="shared" si="29"/>
        <v>92.1</v>
      </c>
      <c r="J237" s="62">
        <f t="shared" si="30"/>
        <v>92.1</v>
      </c>
      <c r="K237" s="66"/>
    </row>
    <row r="238" spans="1:11" ht="19.5" customHeight="1" x14ac:dyDescent="0.25">
      <c r="A238" s="106"/>
      <c r="B238" s="134"/>
      <c r="C238" s="63"/>
      <c r="D238" s="46">
        <v>43.9</v>
      </c>
      <c r="E238" s="54" t="s">
        <v>50</v>
      </c>
      <c r="F238" s="46">
        <f t="shared" si="28"/>
        <v>43.9</v>
      </c>
      <c r="G238" s="6"/>
      <c r="H238" s="6"/>
      <c r="I238" s="8" t="str">
        <f t="shared" si="29"/>
        <v>Меблі</v>
      </c>
      <c r="J238" s="62">
        <f t="shared" si="30"/>
        <v>43.9</v>
      </c>
      <c r="K238" s="66"/>
    </row>
    <row r="239" spans="1:11" ht="19.5" customHeight="1" x14ac:dyDescent="0.25">
      <c r="A239" s="106"/>
      <c r="B239" s="134"/>
      <c r="C239" s="63"/>
      <c r="D239" s="46">
        <v>7.2</v>
      </c>
      <c r="E239" s="54" t="s">
        <v>51</v>
      </c>
      <c r="F239" s="46">
        <f t="shared" si="28"/>
        <v>7.2</v>
      </c>
      <c r="G239" s="6"/>
      <c r="H239" s="6"/>
      <c r="I239" s="8" t="str">
        <f t="shared" si="29"/>
        <v>М'який інвентар</v>
      </c>
      <c r="J239" s="62">
        <f t="shared" si="30"/>
        <v>7.2</v>
      </c>
      <c r="K239" s="66"/>
    </row>
    <row r="240" spans="1:11" ht="19.5" customHeight="1" x14ac:dyDescent="0.25">
      <c r="A240" s="106"/>
      <c r="B240" s="134"/>
      <c r="C240" s="63"/>
      <c r="D240" s="46">
        <v>20</v>
      </c>
      <c r="E240" s="54" t="s">
        <v>52</v>
      </c>
      <c r="F240" s="46">
        <f t="shared" si="28"/>
        <v>20</v>
      </c>
      <c r="G240" s="6"/>
      <c r="H240" s="6"/>
      <c r="I240" s="8" t="str">
        <f t="shared" si="29"/>
        <v>Комп- та оргтехніка</v>
      </c>
      <c r="J240" s="62">
        <f t="shared" si="30"/>
        <v>20</v>
      </c>
      <c r="K240" s="66"/>
    </row>
    <row r="241" spans="1:11" ht="19.5" customHeight="1" x14ac:dyDescent="0.25">
      <c r="A241" s="106"/>
      <c r="B241" s="134"/>
      <c r="C241" s="63"/>
      <c r="D241" s="46">
        <v>26.5</v>
      </c>
      <c r="E241" s="54" t="s">
        <v>53</v>
      </c>
      <c r="F241" s="46">
        <f t="shared" si="28"/>
        <v>26.5</v>
      </c>
      <c r="G241" s="6"/>
      <c r="H241" s="6"/>
      <c r="I241" s="8" t="str">
        <f t="shared" si="29"/>
        <v>Електрообладнання</v>
      </c>
      <c r="J241" s="62">
        <f t="shared" si="30"/>
        <v>26.5</v>
      </c>
      <c r="K241" s="66"/>
    </row>
    <row r="242" spans="1:11" ht="17.25" customHeight="1" thickBot="1" x14ac:dyDescent="0.3">
      <c r="A242" s="106"/>
      <c r="B242" s="134"/>
      <c r="C242" s="63"/>
      <c r="D242" s="46">
        <v>14.2</v>
      </c>
      <c r="E242" s="54" t="s">
        <v>55</v>
      </c>
      <c r="F242" s="7">
        <f>C242+D242</f>
        <v>14.2</v>
      </c>
      <c r="G242" s="6"/>
      <c r="H242" s="6"/>
      <c r="I242" s="8" t="str">
        <f t="shared" si="29"/>
        <v>Інше обладнання, інвентар</v>
      </c>
      <c r="J242" s="62">
        <f t="shared" si="30"/>
        <v>14.2</v>
      </c>
      <c r="K242" s="66"/>
    </row>
    <row r="243" spans="1:11" ht="23.25" hidden="1" customHeight="1" x14ac:dyDescent="0.25">
      <c r="A243" s="106"/>
      <c r="B243" s="134"/>
      <c r="C243" s="63"/>
      <c r="D243" s="46"/>
      <c r="E243" s="54"/>
      <c r="F243" s="7">
        <f>C243+D243</f>
        <v>0</v>
      </c>
      <c r="G243" s="60"/>
      <c r="H243" s="6"/>
      <c r="I243" s="8">
        <f t="shared" si="29"/>
        <v>0</v>
      </c>
      <c r="J243" s="62">
        <f t="shared" si="30"/>
        <v>0</v>
      </c>
      <c r="K243" s="66"/>
    </row>
    <row r="244" spans="1:11" ht="19.5" hidden="1" customHeight="1" x14ac:dyDescent="0.25">
      <c r="A244" s="106"/>
      <c r="B244" s="134"/>
      <c r="C244" s="63"/>
      <c r="D244" s="46"/>
      <c r="E244" s="54"/>
      <c r="F244" s="7">
        <f t="shared" ref="F244:F253" si="31">C244+D244</f>
        <v>0</v>
      </c>
      <c r="G244" s="6"/>
      <c r="H244" s="6"/>
      <c r="I244" s="8">
        <f t="shared" si="29"/>
        <v>0</v>
      </c>
      <c r="J244" s="62">
        <f t="shared" si="30"/>
        <v>0</v>
      </c>
      <c r="K244" s="66"/>
    </row>
    <row r="245" spans="1:11" ht="19.5" hidden="1" customHeight="1" x14ac:dyDescent="0.25">
      <c r="A245" s="106"/>
      <c r="B245" s="134"/>
      <c r="C245" s="63"/>
      <c r="D245" s="46"/>
      <c r="E245" s="54"/>
      <c r="F245" s="7">
        <f t="shared" si="31"/>
        <v>0</v>
      </c>
      <c r="G245" s="6"/>
      <c r="H245" s="6"/>
      <c r="I245" s="8">
        <f t="shared" si="29"/>
        <v>0</v>
      </c>
      <c r="J245" s="62">
        <f t="shared" si="30"/>
        <v>0</v>
      </c>
      <c r="K245" s="66"/>
    </row>
    <row r="246" spans="1:11" s="37" customFormat="1" ht="19.5" hidden="1" customHeight="1" x14ac:dyDescent="0.25">
      <c r="A246" s="106"/>
      <c r="B246" s="134"/>
      <c r="C246" s="63"/>
      <c r="D246" s="46"/>
      <c r="E246" s="54"/>
      <c r="F246" s="7">
        <f t="shared" si="31"/>
        <v>0</v>
      </c>
      <c r="G246" s="6"/>
      <c r="H246" s="6"/>
      <c r="I246" s="8">
        <f t="shared" si="29"/>
        <v>0</v>
      </c>
      <c r="J246" s="62">
        <f t="shared" si="30"/>
        <v>0</v>
      </c>
      <c r="K246" s="66"/>
    </row>
    <row r="247" spans="1:11" ht="58.5" hidden="1" customHeight="1" x14ac:dyDescent="0.25">
      <c r="A247" s="106"/>
      <c r="B247" s="134"/>
      <c r="C247" s="63"/>
      <c r="D247" s="46"/>
      <c r="E247" s="9"/>
      <c r="F247" s="7">
        <f t="shared" si="31"/>
        <v>0</v>
      </c>
      <c r="G247" s="6"/>
      <c r="H247" s="6"/>
      <c r="I247" s="8">
        <f t="shared" si="29"/>
        <v>0</v>
      </c>
      <c r="J247" s="62">
        <f t="shared" si="30"/>
        <v>0</v>
      </c>
      <c r="K247" s="66"/>
    </row>
    <row r="248" spans="1:11" ht="56.25" hidden="1" customHeight="1" x14ac:dyDescent="0.25">
      <c r="A248" s="106"/>
      <c r="B248" s="134"/>
      <c r="C248" s="63"/>
      <c r="D248" s="62"/>
      <c r="E248" s="9"/>
      <c r="F248" s="7">
        <f t="shared" si="31"/>
        <v>0</v>
      </c>
      <c r="G248" s="6"/>
      <c r="H248" s="6"/>
      <c r="I248" s="8">
        <f t="shared" si="29"/>
        <v>0</v>
      </c>
      <c r="J248" s="62">
        <f t="shared" si="30"/>
        <v>0</v>
      </c>
      <c r="K248" s="66"/>
    </row>
    <row r="249" spans="1:11" ht="24.75" hidden="1" customHeight="1" x14ac:dyDescent="0.25">
      <c r="A249" s="106"/>
      <c r="B249" s="134"/>
      <c r="C249" s="63"/>
      <c r="D249" s="62"/>
      <c r="E249" s="54"/>
      <c r="F249" s="7">
        <f t="shared" si="31"/>
        <v>0</v>
      </c>
      <c r="G249" s="6"/>
      <c r="H249" s="6"/>
      <c r="I249" s="8">
        <f t="shared" si="29"/>
        <v>0</v>
      </c>
      <c r="J249" s="62">
        <f t="shared" si="30"/>
        <v>0</v>
      </c>
      <c r="K249" s="66"/>
    </row>
    <row r="250" spans="1:11" ht="21.75" hidden="1" customHeight="1" x14ac:dyDescent="0.25">
      <c r="A250" s="106"/>
      <c r="B250" s="134"/>
      <c r="C250" s="63"/>
      <c r="D250" s="62"/>
      <c r="E250" s="54"/>
      <c r="F250" s="7">
        <f t="shared" si="31"/>
        <v>0</v>
      </c>
      <c r="G250" s="6"/>
      <c r="H250" s="6"/>
      <c r="I250" s="8">
        <f t="shared" si="29"/>
        <v>0</v>
      </c>
      <c r="J250" s="62">
        <f t="shared" si="30"/>
        <v>0</v>
      </c>
      <c r="K250" s="66"/>
    </row>
    <row r="251" spans="1:11" s="37" customFormat="1" ht="19.5" hidden="1" customHeight="1" x14ac:dyDescent="0.25">
      <c r="A251" s="107"/>
      <c r="B251" s="135"/>
      <c r="C251" s="74"/>
      <c r="D251" s="78"/>
      <c r="E251" s="58"/>
      <c r="F251" s="21">
        <f t="shared" si="31"/>
        <v>0</v>
      </c>
      <c r="G251" s="22"/>
      <c r="H251" s="22"/>
      <c r="I251" s="23">
        <f t="shared" si="29"/>
        <v>0</v>
      </c>
      <c r="J251" s="75">
        <f t="shared" si="30"/>
        <v>0</v>
      </c>
      <c r="K251" s="76"/>
    </row>
    <row r="252" spans="1:11" s="37" customFormat="1" ht="19.5" hidden="1" customHeight="1" x14ac:dyDescent="0.25">
      <c r="A252" s="107"/>
      <c r="B252" s="135"/>
      <c r="C252" s="74"/>
      <c r="D252" s="78"/>
      <c r="E252" s="58"/>
      <c r="F252" s="21">
        <f t="shared" si="31"/>
        <v>0</v>
      </c>
      <c r="G252" s="22"/>
      <c r="H252" s="22"/>
      <c r="I252" s="23">
        <f t="shared" si="29"/>
        <v>0</v>
      </c>
      <c r="J252" s="75">
        <f t="shared" si="30"/>
        <v>0</v>
      </c>
      <c r="K252" s="76"/>
    </row>
    <row r="253" spans="1:11" ht="19.5" hidden="1" customHeight="1" thickBot="1" x14ac:dyDescent="0.3">
      <c r="A253" s="107"/>
      <c r="B253" s="135"/>
      <c r="C253" s="74"/>
      <c r="D253" s="75"/>
      <c r="E253" s="58"/>
      <c r="F253" s="21">
        <f t="shared" si="31"/>
        <v>0</v>
      </c>
      <c r="G253" s="22"/>
      <c r="H253" s="22"/>
      <c r="I253" s="23">
        <f t="shared" si="29"/>
        <v>0</v>
      </c>
      <c r="J253" s="75">
        <f t="shared" si="30"/>
        <v>0</v>
      </c>
      <c r="K253" s="76"/>
    </row>
    <row r="254" spans="1:11" ht="19.5" customHeight="1" thickBot="1" x14ac:dyDescent="0.3">
      <c r="A254" s="101" t="s">
        <v>24</v>
      </c>
      <c r="B254" s="102"/>
      <c r="C254" s="79">
        <f>C172</f>
        <v>82.7</v>
      </c>
      <c r="D254" s="71">
        <f>SUM(D172:D253)</f>
        <v>3783.6119999999996</v>
      </c>
      <c r="E254" s="41"/>
      <c r="F254" s="71">
        <f>F172+SUM(F209:F253)</f>
        <v>3866.3119999999999</v>
      </c>
      <c r="G254" s="30"/>
      <c r="H254" s="71">
        <f>SUM(H172:H253)</f>
        <v>116.79999999999998</v>
      </c>
      <c r="I254" s="31"/>
      <c r="J254" s="71">
        <f>SUM(J172:J253)</f>
        <v>3783.6119999999996</v>
      </c>
      <c r="K254" s="77"/>
    </row>
    <row r="255" spans="1:11" ht="36.75" hidden="1" customHeight="1" x14ac:dyDescent="0.25">
      <c r="A255" s="105" t="s">
        <v>21</v>
      </c>
      <c r="B255" s="108"/>
      <c r="C255" s="129"/>
      <c r="D255" s="73"/>
      <c r="E255" s="93"/>
      <c r="F255" s="131"/>
      <c r="G255" s="32"/>
      <c r="H255" s="81"/>
      <c r="I255" s="34"/>
      <c r="J255" s="73"/>
      <c r="K255" s="133"/>
    </row>
    <row r="256" spans="1:11" ht="20.25" hidden="1" customHeight="1" x14ac:dyDescent="0.25">
      <c r="A256" s="106"/>
      <c r="B256" s="109"/>
      <c r="C256" s="130"/>
      <c r="D256" s="46"/>
      <c r="E256" s="54"/>
      <c r="F256" s="132"/>
      <c r="G256" s="32"/>
      <c r="H256" s="81"/>
      <c r="I256" s="34"/>
      <c r="J256" s="73"/>
      <c r="K256" s="127"/>
    </row>
    <row r="257" spans="1:11" ht="15" hidden="1" customHeight="1" x14ac:dyDescent="0.25">
      <c r="A257" s="106"/>
      <c r="B257" s="109"/>
      <c r="C257" s="130"/>
      <c r="D257" s="46"/>
      <c r="E257" s="54"/>
      <c r="F257" s="132"/>
      <c r="G257" s="32"/>
      <c r="H257" s="81"/>
      <c r="I257" s="34"/>
      <c r="J257" s="73"/>
      <c r="K257" s="127"/>
    </row>
    <row r="258" spans="1:11" ht="26.25" hidden="1" customHeight="1" x14ac:dyDescent="0.25">
      <c r="A258" s="106"/>
      <c r="B258" s="109"/>
      <c r="C258" s="130"/>
      <c r="D258" s="46"/>
      <c r="E258" s="54"/>
      <c r="F258" s="132"/>
      <c r="G258" s="32"/>
      <c r="H258" s="81"/>
      <c r="I258" s="34"/>
      <c r="J258" s="73"/>
      <c r="K258" s="127"/>
    </row>
    <row r="259" spans="1:11" ht="22.5" hidden="1" customHeight="1" x14ac:dyDescent="0.25">
      <c r="A259" s="106"/>
      <c r="B259" s="109"/>
      <c r="C259" s="130"/>
      <c r="D259" s="46"/>
      <c r="E259" s="54"/>
      <c r="F259" s="132"/>
      <c r="G259" s="32"/>
      <c r="H259" s="81"/>
      <c r="I259" s="34"/>
      <c r="J259" s="73"/>
      <c r="K259" s="127"/>
    </row>
    <row r="260" spans="1:11" ht="21" hidden="1" customHeight="1" x14ac:dyDescent="0.25">
      <c r="A260" s="106"/>
      <c r="B260" s="109"/>
      <c r="C260" s="130"/>
      <c r="D260" s="46"/>
      <c r="E260" s="15"/>
      <c r="F260" s="132"/>
      <c r="G260" s="80"/>
      <c r="H260" s="81"/>
      <c r="I260" s="34"/>
      <c r="J260" s="73"/>
      <c r="K260" s="127"/>
    </row>
    <row r="261" spans="1:11" s="38" customFormat="1" ht="35.25" hidden="1" customHeight="1" x14ac:dyDescent="0.25">
      <c r="A261" s="106"/>
      <c r="B261" s="109"/>
      <c r="C261" s="130"/>
      <c r="D261" s="46"/>
      <c r="E261" s="54"/>
      <c r="F261" s="132"/>
      <c r="G261" s="32"/>
      <c r="H261" s="81"/>
      <c r="I261" s="32"/>
      <c r="J261" s="62"/>
      <c r="K261" s="127"/>
    </row>
    <row r="262" spans="1:11" s="39" customFormat="1" ht="21" hidden="1" customHeight="1" x14ac:dyDescent="0.25">
      <c r="A262" s="106"/>
      <c r="B262" s="109"/>
      <c r="C262" s="130"/>
      <c r="D262" s="46"/>
      <c r="E262" s="54"/>
      <c r="F262" s="132"/>
      <c r="G262" s="32"/>
      <c r="H262" s="81"/>
      <c r="I262" s="32"/>
      <c r="J262" s="62"/>
      <c r="K262" s="127"/>
    </row>
    <row r="263" spans="1:11" s="38" customFormat="1" ht="26.25" hidden="1" customHeight="1" x14ac:dyDescent="0.25">
      <c r="A263" s="106"/>
      <c r="B263" s="109"/>
      <c r="C263" s="130"/>
      <c r="D263" s="46"/>
      <c r="E263" s="54"/>
      <c r="F263" s="132"/>
      <c r="G263" s="32"/>
      <c r="H263" s="81"/>
      <c r="I263" s="32"/>
      <c r="J263" s="62"/>
      <c r="K263" s="127"/>
    </row>
    <row r="264" spans="1:11" s="38" customFormat="1" ht="13.5" hidden="1" customHeight="1" x14ac:dyDescent="0.25">
      <c r="A264" s="106"/>
      <c r="B264" s="109"/>
      <c r="C264" s="130"/>
      <c r="D264" s="46"/>
      <c r="E264" s="54"/>
      <c r="F264" s="132"/>
      <c r="G264" s="32"/>
      <c r="H264" s="81"/>
      <c r="I264" s="32"/>
      <c r="J264" s="62"/>
      <c r="K264" s="127"/>
    </row>
    <row r="265" spans="1:11" s="38" customFormat="1" ht="13.5" hidden="1" customHeight="1" x14ac:dyDescent="0.25">
      <c r="A265" s="106"/>
      <c r="B265" s="109"/>
      <c r="C265" s="130"/>
      <c r="D265" s="46"/>
      <c r="E265" s="54"/>
      <c r="F265" s="132"/>
      <c r="G265" s="32"/>
      <c r="H265" s="81"/>
      <c r="I265" s="32"/>
      <c r="J265" s="62"/>
      <c r="K265" s="127"/>
    </row>
    <row r="266" spans="1:11" s="38" customFormat="1" ht="13.5" hidden="1" customHeight="1" x14ac:dyDescent="0.25">
      <c r="A266" s="106"/>
      <c r="B266" s="109"/>
      <c r="C266" s="130"/>
      <c r="D266" s="46"/>
      <c r="E266" s="54"/>
      <c r="F266" s="132"/>
      <c r="G266" s="32"/>
      <c r="H266" s="81"/>
      <c r="I266" s="32"/>
      <c r="J266" s="62"/>
      <c r="K266" s="127"/>
    </row>
    <row r="267" spans="1:11" s="38" customFormat="1" ht="13.5" hidden="1" customHeight="1" x14ac:dyDescent="0.25">
      <c r="A267" s="106"/>
      <c r="B267" s="109"/>
      <c r="C267" s="130"/>
      <c r="D267" s="46"/>
      <c r="E267" s="54"/>
      <c r="F267" s="132"/>
      <c r="G267" s="32"/>
      <c r="H267" s="81"/>
      <c r="I267" s="32"/>
      <c r="J267" s="62"/>
      <c r="K267" s="127"/>
    </row>
    <row r="268" spans="1:11" s="38" customFormat="1" ht="24" hidden="1" customHeight="1" x14ac:dyDescent="0.25">
      <c r="A268" s="106"/>
      <c r="B268" s="109"/>
      <c r="C268" s="130"/>
      <c r="D268" s="46"/>
      <c r="E268" s="54"/>
      <c r="F268" s="132"/>
      <c r="G268" s="32"/>
      <c r="H268" s="81"/>
      <c r="I268" s="32"/>
      <c r="J268" s="62"/>
      <c r="K268" s="127"/>
    </row>
    <row r="269" spans="1:11" s="38" customFormat="1" ht="24" hidden="1" customHeight="1" x14ac:dyDescent="0.25">
      <c r="A269" s="106"/>
      <c r="B269" s="109"/>
      <c r="C269" s="130"/>
      <c r="D269" s="46"/>
      <c r="E269" s="54"/>
      <c r="F269" s="132"/>
      <c r="G269" s="32"/>
      <c r="H269" s="81"/>
      <c r="I269" s="32"/>
      <c r="J269" s="62"/>
      <c r="K269" s="127"/>
    </row>
    <row r="270" spans="1:11" ht="22.5" hidden="1" customHeight="1" x14ac:dyDescent="0.25">
      <c r="A270" s="106"/>
      <c r="B270" s="109"/>
      <c r="C270" s="130"/>
      <c r="D270" s="46"/>
      <c r="E270" s="54"/>
      <c r="F270" s="132"/>
      <c r="G270" s="32"/>
      <c r="H270" s="81"/>
      <c r="I270" s="32"/>
      <c r="J270" s="62"/>
      <c r="K270" s="127"/>
    </row>
    <row r="271" spans="1:11" ht="16.5" hidden="1" customHeight="1" x14ac:dyDescent="0.25">
      <c r="A271" s="106"/>
      <c r="B271" s="109"/>
      <c r="C271" s="130"/>
      <c r="D271" s="46"/>
      <c r="E271" s="54"/>
      <c r="F271" s="132"/>
      <c r="G271" s="32"/>
      <c r="H271" s="81"/>
      <c r="I271" s="32"/>
      <c r="J271" s="62"/>
      <c r="K271" s="127"/>
    </row>
    <row r="272" spans="1:11" ht="13.5" hidden="1" customHeight="1" x14ac:dyDescent="0.25">
      <c r="A272" s="106"/>
      <c r="B272" s="109"/>
      <c r="C272" s="130"/>
      <c r="D272" s="46"/>
      <c r="E272" s="54"/>
      <c r="F272" s="132"/>
      <c r="G272" s="32"/>
      <c r="H272" s="81"/>
      <c r="I272" s="32"/>
      <c r="J272" s="62"/>
      <c r="K272" s="127"/>
    </row>
    <row r="273" spans="1:11" ht="15" hidden="1" customHeight="1" x14ac:dyDescent="0.25">
      <c r="A273" s="106"/>
      <c r="B273" s="109"/>
      <c r="C273" s="130"/>
      <c r="D273" s="46"/>
      <c r="E273" s="54"/>
      <c r="F273" s="132"/>
      <c r="G273" s="32"/>
      <c r="H273" s="81"/>
      <c r="I273" s="32"/>
      <c r="J273" s="62"/>
      <c r="K273" s="127"/>
    </row>
    <row r="274" spans="1:11" ht="22.5" hidden="1" customHeight="1" x14ac:dyDescent="0.25">
      <c r="A274" s="106"/>
      <c r="B274" s="109"/>
      <c r="C274" s="130"/>
      <c r="D274" s="62"/>
      <c r="E274" s="54"/>
      <c r="F274" s="132"/>
      <c r="G274" s="32"/>
      <c r="H274" s="81"/>
      <c r="I274" s="32"/>
      <c r="J274" s="62"/>
      <c r="K274" s="127"/>
    </row>
    <row r="275" spans="1:11" ht="25.5" hidden="1" customHeight="1" x14ac:dyDescent="0.25">
      <c r="A275" s="106"/>
      <c r="B275" s="109"/>
      <c r="C275" s="130"/>
      <c r="D275" s="62"/>
      <c r="E275" s="54"/>
      <c r="F275" s="132"/>
      <c r="G275" s="32"/>
      <c r="H275" s="81"/>
      <c r="I275" s="32"/>
      <c r="J275" s="62"/>
      <c r="K275" s="127"/>
    </row>
    <row r="276" spans="1:11" ht="21" hidden="1" customHeight="1" x14ac:dyDescent="0.25">
      <c r="A276" s="106"/>
      <c r="B276" s="109"/>
      <c r="C276" s="130"/>
      <c r="D276" s="17"/>
      <c r="E276" s="17"/>
      <c r="F276" s="132"/>
      <c r="G276" s="32"/>
      <c r="H276" s="81"/>
      <c r="I276" s="32"/>
      <c r="J276" s="82"/>
      <c r="K276" s="127"/>
    </row>
    <row r="277" spans="1:11" ht="26.25" hidden="1" customHeight="1" x14ac:dyDescent="0.25">
      <c r="A277" s="106"/>
      <c r="B277" s="109"/>
      <c r="C277" s="130"/>
      <c r="D277" s="17"/>
      <c r="E277" s="17"/>
      <c r="F277" s="132"/>
      <c r="G277" s="32"/>
      <c r="H277" s="81"/>
      <c r="I277" s="32"/>
      <c r="J277" s="82"/>
      <c r="K277" s="127"/>
    </row>
    <row r="278" spans="1:11" ht="13.5" hidden="1" customHeight="1" x14ac:dyDescent="0.25">
      <c r="A278" s="106"/>
      <c r="B278" s="109"/>
      <c r="C278" s="130"/>
      <c r="D278" s="17"/>
      <c r="E278" s="17"/>
      <c r="F278" s="132"/>
      <c r="G278" s="32"/>
      <c r="H278" s="81"/>
      <c r="I278" s="32"/>
      <c r="J278" s="82"/>
      <c r="K278" s="127"/>
    </row>
    <row r="279" spans="1:11" ht="15.75" hidden="1" customHeight="1" x14ac:dyDescent="0.25">
      <c r="A279" s="106"/>
      <c r="B279" s="109"/>
      <c r="C279" s="130"/>
      <c r="D279" s="17"/>
      <c r="E279" s="17"/>
      <c r="F279" s="132"/>
      <c r="G279" s="32"/>
      <c r="H279" s="81"/>
      <c r="I279" s="32"/>
      <c r="J279" s="82"/>
      <c r="K279" s="127"/>
    </row>
    <row r="280" spans="1:11" ht="21" hidden="1" customHeight="1" x14ac:dyDescent="0.25">
      <c r="A280" s="106"/>
      <c r="B280" s="109"/>
      <c r="C280" s="130"/>
      <c r="D280" s="17"/>
      <c r="E280" s="17"/>
      <c r="F280" s="132"/>
      <c r="G280" s="32"/>
      <c r="H280" s="81"/>
      <c r="I280" s="32"/>
      <c r="J280" s="82"/>
      <c r="K280" s="127"/>
    </row>
    <row r="281" spans="1:11" ht="23.25" hidden="1" customHeight="1" x14ac:dyDescent="0.25">
      <c r="A281" s="106"/>
      <c r="B281" s="109"/>
      <c r="C281" s="130"/>
      <c r="D281" s="17"/>
      <c r="E281" s="17"/>
      <c r="F281" s="132"/>
      <c r="G281" s="32"/>
      <c r="H281" s="81"/>
      <c r="I281" s="32"/>
      <c r="J281" s="82"/>
      <c r="K281" s="127"/>
    </row>
    <row r="282" spans="1:11" ht="13.5" hidden="1" customHeight="1" x14ac:dyDescent="0.25">
      <c r="A282" s="106"/>
      <c r="B282" s="109"/>
      <c r="C282" s="130"/>
      <c r="D282" s="17"/>
      <c r="E282" s="17"/>
      <c r="F282" s="132"/>
      <c r="G282" s="32"/>
      <c r="H282" s="81"/>
      <c r="I282" s="32"/>
      <c r="J282" s="82"/>
      <c r="K282" s="127"/>
    </row>
    <row r="283" spans="1:11" s="55" customFormat="1" ht="21.75" hidden="1" customHeight="1" x14ac:dyDescent="0.25">
      <c r="A283" s="106"/>
      <c r="B283" s="53"/>
      <c r="C283" s="57"/>
      <c r="D283" s="61"/>
      <c r="E283" s="53"/>
      <c r="F283" s="43"/>
      <c r="G283" s="32"/>
      <c r="H283" s="81"/>
      <c r="I283" s="8"/>
      <c r="J283" s="46"/>
      <c r="K283" s="56"/>
    </row>
    <row r="284" spans="1:11" s="55" customFormat="1" ht="27" hidden="1" customHeight="1" x14ac:dyDescent="0.25">
      <c r="A284" s="106"/>
      <c r="B284" s="53"/>
      <c r="C284" s="57"/>
      <c r="D284" s="61"/>
      <c r="E284" s="53"/>
      <c r="F284" s="43"/>
      <c r="G284" s="32"/>
      <c r="H284" s="81"/>
      <c r="I284" s="8"/>
      <c r="J284" s="46"/>
      <c r="K284" s="56"/>
    </row>
    <row r="285" spans="1:11" s="55" customFormat="1" ht="22.5" hidden="1" customHeight="1" x14ac:dyDescent="0.25">
      <c r="A285" s="106"/>
      <c r="B285" s="111"/>
      <c r="C285" s="57"/>
      <c r="D285" s="61"/>
      <c r="E285" s="53"/>
      <c r="F285" s="43"/>
      <c r="G285" s="32"/>
      <c r="H285" s="81"/>
      <c r="I285" s="8"/>
      <c r="J285" s="46"/>
      <c r="K285" s="56"/>
    </row>
    <row r="286" spans="1:11" s="55" customFormat="1" ht="32.25" hidden="1" customHeight="1" x14ac:dyDescent="0.25">
      <c r="A286" s="106"/>
      <c r="B286" s="110"/>
      <c r="C286" s="57"/>
      <c r="D286" s="81"/>
      <c r="E286" s="93"/>
      <c r="F286" s="43"/>
      <c r="G286" s="32"/>
      <c r="H286" s="81"/>
      <c r="I286" s="8"/>
      <c r="J286" s="46"/>
      <c r="K286" s="56"/>
    </row>
    <row r="287" spans="1:11" ht="34.5" hidden="1" customHeight="1" x14ac:dyDescent="0.25">
      <c r="A287" s="106"/>
      <c r="B287" s="93"/>
      <c r="C287" s="63"/>
      <c r="D287" s="46"/>
      <c r="E287" s="54"/>
      <c r="F287" s="43"/>
      <c r="G287" s="53"/>
      <c r="H287" s="81"/>
      <c r="I287" s="8"/>
      <c r="J287" s="46"/>
      <c r="K287" s="65"/>
    </row>
    <row r="288" spans="1:11" s="55" customFormat="1" ht="15" hidden="1" customHeight="1" x14ac:dyDescent="0.25">
      <c r="A288" s="106"/>
      <c r="B288" s="54"/>
      <c r="C288" s="63"/>
      <c r="D288" s="46"/>
      <c r="E288" s="54"/>
      <c r="F288" s="43"/>
      <c r="G288" s="53"/>
      <c r="H288" s="81"/>
      <c r="I288" s="8"/>
      <c r="J288" s="46"/>
      <c r="K288" s="65"/>
    </row>
    <row r="289" spans="1:11" s="55" customFormat="1" ht="23.25" hidden="1" customHeight="1" x14ac:dyDescent="0.25">
      <c r="A289" s="106"/>
      <c r="B289" s="112"/>
      <c r="C289" s="63"/>
      <c r="D289" s="46"/>
      <c r="E289" s="54"/>
      <c r="F289" s="43"/>
      <c r="G289" s="53"/>
      <c r="H289" s="5"/>
      <c r="I289" s="8"/>
      <c r="J289" s="46"/>
      <c r="K289" s="65"/>
    </row>
    <row r="290" spans="1:11" s="55" customFormat="1" ht="34.5" hidden="1" customHeight="1" x14ac:dyDescent="0.25">
      <c r="A290" s="106"/>
      <c r="B290" s="113"/>
      <c r="C290" s="63"/>
      <c r="D290" s="46"/>
      <c r="E290" s="93"/>
      <c r="F290" s="43"/>
      <c r="G290" s="53"/>
      <c r="H290" s="5"/>
      <c r="I290" s="8"/>
      <c r="J290" s="46"/>
      <c r="K290" s="65"/>
    </row>
    <row r="291" spans="1:11" ht="21" hidden="1" customHeight="1" x14ac:dyDescent="0.25">
      <c r="A291" s="106"/>
      <c r="B291" s="113"/>
      <c r="C291" s="63"/>
      <c r="D291" s="46"/>
      <c r="E291" s="54"/>
      <c r="F291" s="43"/>
      <c r="G291" s="60"/>
      <c r="H291" s="6"/>
      <c r="I291" s="8"/>
      <c r="J291" s="46"/>
      <c r="K291" s="66"/>
    </row>
    <row r="292" spans="1:11" s="55" customFormat="1" ht="23.25" hidden="1" customHeight="1" x14ac:dyDescent="0.25">
      <c r="A292" s="106"/>
      <c r="B292" s="93"/>
      <c r="C292" s="63"/>
      <c r="D292" s="46"/>
      <c r="E292" s="54"/>
      <c r="F292" s="43"/>
      <c r="G292" s="6"/>
      <c r="H292" s="6"/>
      <c r="I292" s="8"/>
      <c r="J292" s="46"/>
      <c r="K292" s="66"/>
    </row>
    <row r="293" spans="1:11" s="96" customFormat="1" ht="16.5" hidden="1" customHeight="1" x14ac:dyDescent="0.25">
      <c r="A293" s="106"/>
      <c r="B293" s="95"/>
      <c r="C293" s="98"/>
      <c r="D293" s="46"/>
      <c r="E293" s="93"/>
      <c r="F293" s="43"/>
      <c r="G293" s="6"/>
      <c r="H293" s="6"/>
      <c r="I293" s="8"/>
      <c r="J293" s="46"/>
      <c r="K293" s="66"/>
    </row>
    <row r="294" spans="1:11" s="55" customFormat="1" ht="15" hidden="1" customHeight="1" x14ac:dyDescent="0.25">
      <c r="A294" s="106"/>
      <c r="B294" s="59"/>
      <c r="C294" s="63"/>
      <c r="D294" s="46"/>
      <c r="E294" s="54"/>
      <c r="F294" s="43"/>
      <c r="G294" s="6"/>
      <c r="H294" s="6"/>
      <c r="I294" s="8"/>
      <c r="J294" s="46"/>
      <c r="K294" s="66"/>
    </row>
    <row r="295" spans="1:11" s="96" customFormat="1" ht="22.5" hidden="1" customHeight="1" x14ac:dyDescent="0.25">
      <c r="A295" s="106"/>
      <c r="B295" s="95"/>
      <c r="C295" s="98"/>
      <c r="D295" s="46"/>
      <c r="E295" s="93"/>
      <c r="F295" s="43"/>
      <c r="G295" s="6"/>
      <c r="H295" s="6"/>
      <c r="I295" s="8"/>
      <c r="J295" s="46"/>
      <c r="K295" s="66"/>
    </row>
    <row r="296" spans="1:11" s="96" customFormat="1" ht="22.5" hidden="1" customHeight="1" x14ac:dyDescent="0.25">
      <c r="A296" s="106"/>
      <c r="B296" s="95"/>
      <c r="C296" s="98"/>
      <c r="D296" s="46"/>
      <c r="E296" s="93"/>
      <c r="F296" s="43"/>
      <c r="G296" s="6"/>
      <c r="H296" s="6"/>
      <c r="I296" s="8"/>
      <c r="J296" s="46"/>
      <c r="K296" s="66"/>
    </row>
    <row r="297" spans="1:11" s="96" customFormat="1" ht="22.5" hidden="1" customHeight="1" x14ac:dyDescent="0.25">
      <c r="A297" s="106"/>
      <c r="B297" s="95"/>
      <c r="C297" s="98"/>
      <c r="D297" s="46"/>
      <c r="E297" s="93"/>
      <c r="F297" s="43"/>
      <c r="G297" s="6"/>
      <c r="H297" s="6"/>
      <c r="I297" s="8"/>
      <c r="J297" s="46"/>
      <c r="K297" s="66"/>
    </row>
    <row r="298" spans="1:11" s="96" customFormat="1" ht="34.5" hidden="1" customHeight="1" x14ac:dyDescent="0.25">
      <c r="A298" s="106"/>
      <c r="B298" s="95"/>
      <c r="C298" s="98"/>
      <c r="D298" s="46"/>
      <c r="E298" s="93"/>
      <c r="F298" s="43"/>
      <c r="G298" s="6"/>
      <c r="H298" s="6"/>
      <c r="I298" s="8"/>
      <c r="J298" s="46"/>
      <c r="K298" s="66"/>
    </row>
    <row r="299" spans="1:11" s="96" customFormat="1" ht="16.5" hidden="1" customHeight="1" x14ac:dyDescent="0.25">
      <c r="A299" s="106"/>
      <c r="B299" s="95"/>
      <c r="C299" s="98"/>
      <c r="D299" s="46"/>
      <c r="E299" s="93"/>
      <c r="F299" s="43"/>
      <c r="G299" s="6"/>
      <c r="H299" s="6"/>
      <c r="I299" s="8"/>
      <c r="J299" s="46"/>
      <c r="K299" s="66"/>
    </row>
    <row r="300" spans="1:11" s="96" customFormat="1" ht="27" hidden="1" customHeight="1" x14ac:dyDescent="0.25">
      <c r="A300" s="106"/>
      <c r="B300" s="95"/>
      <c r="C300" s="98"/>
      <c r="D300" s="46"/>
      <c r="E300" s="93"/>
      <c r="F300" s="43"/>
      <c r="G300" s="6"/>
      <c r="H300" s="6"/>
      <c r="I300" s="8"/>
      <c r="J300" s="46"/>
      <c r="K300" s="66"/>
    </row>
    <row r="301" spans="1:11" s="96" customFormat="1" ht="22.5" hidden="1" customHeight="1" x14ac:dyDescent="0.25">
      <c r="A301" s="106"/>
      <c r="B301" s="95"/>
      <c r="C301" s="98"/>
      <c r="D301" s="46"/>
      <c r="E301" s="93"/>
      <c r="F301" s="43"/>
      <c r="G301" s="6"/>
      <c r="H301" s="6"/>
      <c r="I301" s="8"/>
      <c r="J301" s="46"/>
      <c r="K301" s="66"/>
    </row>
    <row r="302" spans="1:11" s="96" customFormat="1" ht="22.5" hidden="1" customHeight="1" x14ac:dyDescent="0.25">
      <c r="A302" s="106"/>
      <c r="B302" s="112"/>
      <c r="C302" s="98"/>
      <c r="D302" s="46"/>
      <c r="E302" s="93"/>
      <c r="F302" s="43"/>
      <c r="G302" s="6"/>
      <c r="H302" s="6"/>
      <c r="I302" s="8"/>
      <c r="J302" s="46"/>
      <c r="K302" s="66"/>
    </row>
    <row r="303" spans="1:11" s="96" customFormat="1" ht="22.5" hidden="1" customHeight="1" x14ac:dyDescent="0.25">
      <c r="A303" s="106"/>
      <c r="B303" s="114"/>
      <c r="C303" s="98"/>
      <c r="D303" s="46"/>
      <c r="E303" s="93"/>
      <c r="F303" s="43"/>
      <c r="G303" s="6"/>
      <c r="H303" s="6"/>
      <c r="I303" s="8"/>
      <c r="J303" s="46"/>
      <c r="K303" s="66"/>
    </row>
    <row r="304" spans="1:11" s="55" customFormat="1" ht="44.25" hidden="1" customHeight="1" x14ac:dyDescent="0.25">
      <c r="A304" s="106"/>
      <c r="B304" s="59"/>
      <c r="C304" s="63"/>
      <c r="D304" s="46"/>
      <c r="E304" s="54"/>
      <c r="F304" s="43"/>
      <c r="G304" s="6"/>
      <c r="H304" s="6"/>
      <c r="I304" s="54"/>
      <c r="J304" s="46"/>
      <c r="K304" s="66"/>
    </row>
    <row r="305" spans="1:13" ht="34.5" hidden="1" customHeight="1" x14ac:dyDescent="0.25">
      <c r="A305" s="106"/>
      <c r="B305" s="134"/>
      <c r="C305" s="63"/>
      <c r="D305" s="46"/>
      <c r="E305" s="93"/>
      <c r="F305" s="46"/>
      <c r="G305" s="6"/>
      <c r="H305" s="6"/>
      <c r="I305" s="8"/>
      <c r="J305" s="46"/>
      <c r="K305" s="66"/>
      <c r="M305" s="47">
        <f>SUM(D305:D327)</f>
        <v>0</v>
      </c>
    </row>
    <row r="306" spans="1:13" ht="15.75" hidden="1" customHeight="1" x14ac:dyDescent="0.25">
      <c r="A306" s="106"/>
      <c r="B306" s="134"/>
      <c r="C306" s="63"/>
      <c r="D306" s="46"/>
      <c r="E306" s="54"/>
      <c r="F306" s="46"/>
      <c r="G306" s="6"/>
      <c r="H306" s="6"/>
      <c r="I306" s="8"/>
      <c r="J306" s="46"/>
      <c r="K306" s="66"/>
    </row>
    <row r="307" spans="1:13" ht="15.75" hidden="1" customHeight="1" x14ac:dyDescent="0.25">
      <c r="A307" s="106"/>
      <c r="B307" s="134"/>
      <c r="C307" s="63"/>
      <c r="D307" s="46"/>
      <c r="E307" s="54"/>
      <c r="F307" s="46"/>
      <c r="G307" s="6"/>
      <c r="H307" s="6"/>
      <c r="I307" s="8"/>
      <c r="J307" s="46"/>
      <c r="K307" s="66"/>
    </row>
    <row r="308" spans="1:13" ht="21.75" hidden="1" customHeight="1" x14ac:dyDescent="0.25">
      <c r="A308" s="106"/>
      <c r="B308" s="134"/>
      <c r="C308" s="63"/>
      <c r="D308" s="46"/>
      <c r="E308" s="54"/>
      <c r="F308" s="46"/>
      <c r="G308" s="6"/>
      <c r="H308" s="6"/>
      <c r="I308" s="8"/>
      <c r="J308" s="46"/>
      <c r="K308" s="66"/>
    </row>
    <row r="309" spans="1:13" ht="23.25" hidden="1" customHeight="1" x14ac:dyDescent="0.25">
      <c r="A309" s="106"/>
      <c r="B309" s="134"/>
      <c r="C309" s="63"/>
      <c r="D309" s="46"/>
      <c r="E309" s="54"/>
      <c r="F309" s="46"/>
      <c r="G309" s="6"/>
      <c r="H309" s="6"/>
      <c r="I309" s="8"/>
      <c r="J309" s="46"/>
      <c r="K309" s="66"/>
    </row>
    <row r="310" spans="1:13" ht="15.75" hidden="1" customHeight="1" x14ac:dyDescent="0.25">
      <c r="A310" s="106"/>
      <c r="B310" s="134"/>
      <c r="C310" s="63"/>
      <c r="D310" s="46"/>
      <c r="E310" s="54"/>
      <c r="F310" s="46"/>
      <c r="G310" s="6"/>
      <c r="H310" s="6"/>
      <c r="I310" s="8"/>
      <c r="J310" s="46"/>
      <c r="K310" s="66"/>
    </row>
    <row r="311" spans="1:13" ht="23.25" hidden="1" customHeight="1" x14ac:dyDescent="0.25">
      <c r="A311" s="106"/>
      <c r="B311" s="134"/>
      <c r="C311" s="63"/>
      <c r="D311" s="46"/>
      <c r="E311" s="54"/>
      <c r="F311" s="46"/>
      <c r="G311" s="6"/>
      <c r="H311" s="6"/>
      <c r="I311" s="8"/>
      <c r="J311" s="46"/>
      <c r="K311" s="66"/>
    </row>
    <row r="312" spans="1:13" ht="15.75" hidden="1" customHeight="1" x14ac:dyDescent="0.25">
      <c r="A312" s="106"/>
      <c r="B312" s="134"/>
      <c r="C312" s="63"/>
      <c r="D312" s="46"/>
      <c r="E312" s="54"/>
      <c r="F312" s="46"/>
      <c r="G312" s="6"/>
      <c r="H312" s="6"/>
      <c r="I312" s="8"/>
      <c r="J312" s="46"/>
      <c r="K312" s="66"/>
    </row>
    <row r="313" spans="1:13" ht="15.75" hidden="1" customHeight="1" x14ac:dyDescent="0.25">
      <c r="A313" s="106"/>
      <c r="B313" s="134"/>
      <c r="C313" s="63"/>
      <c r="D313" s="46"/>
      <c r="E313" s="54"/>
      <c r="F313" s="46"/>
      <c r="G313" s="6"/>
      <c r="H313" s="6"/>
      <c r="I313" s="8"/>
      <c r="J313" s="62"/>
      <c r="K313" s="66"/>
    </row>
    <row r="314" spans="1:13" ht="31.5" hidden="1" customHeight="1" x14ac:dyDescent="0.25">
      <c r="A314" s="106"/>
      <c r="B314" s="134"/>
      <c r="C314" s="63"/>
      <c r="D314" s="46"/>
      <c r="E314" s="54"/>
      <c r="F314" s="46"/>
      <c r="G314" s="6"/>
      <c r="H314" s="6"/>
      <c r="I314" s="8"/>
      <c r="J314" s="62"/>
      <c r="K314" s="66"/>
    </row>
    <row r="315" spans="1:13" ht="22.5" hidden="1" customHeight="1" x14ac:dyDescent="0.25">
      <c r="A315" s="106"/>
      <c r="B315" s="134"/>
      <c r="C315" s="63"/>
      <c r="D315" s="46"/>
      <c r="E315" s="54"/>
      <c r="F315" s="46"/>
      <c r="G315" s="6"/>
      <c r="H315" s="6"/>
      <c r="I315" s="8"/>
      <c r="J315" s="62"/>
      <c r="K315" s="66"/>
    </row>
    <row r="316" spans="1:13" ht="15.75" hidden="1" customHeight="1" x14ac:dyDescent="0.25">
      <c r="A316" s="106"/>
      <c r="B316" s="134"/>
      <c r="C316" s="63"/>
      <c r="D316" s="46"/>
      <c r="E316" s="54"/>
      <c r="F316" s="46"/>
      <c r="G316" s="6"/>
      <c r="H316" s="6"/>
      <c r="I316" s="8"/>
      <c r="J316" s="62"/>
      <c r="K316" s="66"/>
    </row>
    <row r="317" spans="1:13" ht="15.75" hidden="1" customHeight="1" x14ac:dyDescent="0.25">
      <c r="A317" s="106"/>
      <c r="B317" s="134"/>
      <c r="C317" s="63"/>
      <c r="D317" s="46"/>
      <c r="E317" s="54"/>
      <c r="F317" s="46"/>
      <c r="G317" s="6"/>
      <c r="H317" s="6"/>
      <c r="I317" s="8"/>
      <c r="J317" s="62"/>
      <c r="K317" s="66"/>
    </row>
    <row r="318" spans="1:13" ht="24.75" hidden="1" customHeight="1" x14ac:dyDescent="0.25">
      <c r="A318" s="106"/>
      <c r="B318" s="134"/>
      <c r="C318" s="63"/>
      <c r="D318" s="46"/>
      <c r="E318" s="54"/>
      <c r="F318" s="46"/>
      <c r="G318" s="6"/>
      <c r="H318" s="6"/>
      <c r="I318" s="8"/>
      <c r="J318" s="62"/>
      <c r="K318" s="66"/>
    </row>
    <row r="319" spans="1:13" ht="24.75" hidden="1" customHeight="1" x14ac:dyDescent="0.25">
      <c r="A319" s="106"/>
      <c r="B319" s="134"/>
      <c r="C319" s="63"/>
      <c r="D319" s="46"/>
      <c r="E319" s="54"/>
      <c r="F319" s="46"/>
      <c r="G319" s="6"/>
      <c r="H319" s="6"/>
      <c r="I319" s="8"/>
      <c r="J319" s="62"/>
      <c r="K319" s="66"/>
    </row>
    <row r="320" spans="1:13" s="38" customFormat="1" ht="22.5" hidden="1" customHeight="1" x14ac:dyDescent="0.25">
      <c r="A320" s="106"/>
      <c r="B320" s="134"/>
      <c r="C320" s="63"/>
      <c r="D320" s="46"/>
      <c r="E320" s="54"/>
      <c r="F320" s="46"/>
      <c r="G320" s="6"/>
      <c r="H320" s="6"/>
      <c r="I320" s="8"/>
      <c r="J320" s="62"/>
      <c r="K320" s="66"/>
    </row>
    <row r="321" spans="1:11" ht="26.25" hidden="1" customHeight="1" x14ac:dyDescent="0.25">
      <c r="A321" s="106"/>
      <c r="B321" s="134"/>
      <c r="C321" s="63"/>
      <c r="D321" s="46"/>
      <c r="E321" s="54"/>
      <c r="F321" s="46"/>
      <c r="G321" s="6"/>
      <c r="H321" s="6"/>
      <c r="I321" s="8"/>
      <c r="J321" s="62"/>
      <c r="K321" s="66"/>
    </row>
    <row r="322" spans="1:11" ht="15" hidden="1" customHeight="1" x14ac:dyDescent="0.25">
      <c r="A322" s="106"/>
      <c r="B322" s="134"/>
      <c r="C322" s="63"/>
      <c r="D322" s="46"/>
      <c r="E322" s="54"/>
      <c r="F322" s="46"/>
      <c r="G322" s="6"/>
      <c r="H322" s="6"/>
      <c r="I322" s="8"/>
      <c r="J322" s="62"/>
      <c r="K322" s="66"/>
    </row>
    <row r="323" spans="1:11" ht="15.75" hidden="1" customHeight="1" x14ac:dyDescent="0.25">
      <c r="A323" s="106"/>
      <c r="B323" s="134"/>
      <c r="C323" s="63"/>
      <c r="D323" s="46"/>
      <c r="E323" s="54"/>
      <c r="F323" s="46"/>
      <c r="G323" s="6"/>
      <c r="H323" s="6"/>
      <c r="I323" s="8"/>
      <c r="J323" s="62"/>
      <c r="K323" s="66"/>
    </row>
    <row r="324" spans="1:11" ht="15.75" hidden="1" customHeight="1" x14ac:dyDescent="0.25">
      <c r="A324" s="106"/>
      <c r="B324" s="134"/>
      <c r="C324" s="63"/>
      <c r="D324" s="46"/>
      <c r="E324" s="54"/>
      <c r="F324" s="7"/>
      <c r="G324" s="6"/>
      <c r="H324" s="6"/>
      <c r="I324" s="8"/>
      <c r="J324" s="62"/>
      <c r="K324" s="66"/>
    </row>
    <row r="325" spans="1:11" ht="54" hidden="1" customHeight="1" x14ac:dyDescent="0.25">
      <c r="A325" s="106"/>
      <c r="B325" s="134"/>
      <c r="C325" s="63"/>
      <c r="D325" s="46"/>
      <c r="E325" s="54"/>
      <c r="F325" s="7"/>
      <c r="G325" s="6"/>
      <c r="H325" s="6"/>
      <c r="I325" s="8"/>
      <c r="J325" s="62"/>
      <c r="K325" s="66"/>
    </row>
    <row r="326" spans="1:11" ht="22.5" hidden="1" customHeight="1" x14ac:dyDescent="0.25">
      <c r="A326" s="106"/>
      <c r="B326" s="134"/>
      <c r="C326" s="63"/>
      <c r="D326" s="46"/>
      <c r="E326" s="54"/>
      <c r="F326" s="7"/>
      <c r="G326" s="6"/>
      <c r="H326" s="6"/>
      <c r="I326" s="8"/>
      <c r="J326" s="62"/>
      <c r="K326" s="66"/>
    </row>
    <row r="327" spans="1:11" ht="19.5" hidden="1" customHeight="1" thickBot="1" x14ac:dyDescent="0.3">
      <c r="A327" s="106"/>
      <c r="B327" s="134"/>
      <c r="C327" s="63"/>
      <c r="D327" s="46"/>
      <c r="E327" s="54"/>
      <c r="F327" s="7"/>
      <c r="G327" s="6"/>
      <c r="H327" s="6"/>
      <c r="I327" s="8"/>
      <c r="J327" s="62"/>
      <c r="K327" s="66"/>
    </row>
    <row r="328" spans="1:11" ht="12" hidden="1" customHeight="1" x14ac:dyDescent="0.25">
      <c r="A328" s="106"/>
      <c r="B328" s="134"/>
      <c r="C328" s="63"/>
      <c r="D328" s="46"/>
      <c r="E328" s="54"/>
      <c r="F328" s="7"/>
      <c r="G328" s="6"/>
      <c r="H328" s="6"/>
      <c r="I328" s="8"/>
      <c r="J328" s="62"/>
      <c r="K328" s="66"/>
    </row>
    <row r="329" spans="1:11" ht="14.25" hidden="1" customHeight="1" x14ac:dyDescent="0.25">
      <c r="A329" s="106"/>
      <c r="B329" s="134"/>
      <c r="C329" s="63"/>
      <c r="D329" s="46"/>
      <c r="E329" s="9"/>
      <c r="F329" s="7"/>
      <c r="G329" s="6"/>
      <c r="H329" s="6"/>
      <c r="I329" s="8"/>
      <c r="J329" s="62"/>
      <c r="K329" s="66"/>
    </row>
    <row r="330" spans="1:11" ht="23.25" hidden="1" customHeight="1" x14ac:dyDescent="0.25">
      <c r="A330" s="106"/>
      <c r="B330" s="134"/>
      <c r="C330" s="63"/>
      <c r="D330" s="64"/>
      <c r="E330" s="9"/>
      <c r="F330" s="7"/>
      <c r="G330" s="6"/>
      <c r="H330" s="6"/>
      <c r="I330" s="8"/>
      <c r="J330" s="62"/>
      <c r="K330" s="66"/>
    </row>
    <row r="331" spans="1:11" s="38" customFormat="1" ht="36.75" hidden="1" customHeight="1" x14ac:dyDescent="0.25">
      <c r="A331" s="106"/>
      <c r="B331" s="134"/>
      <c r="C331" s="63"/>
      <c r="D331" s="46"/>
      <c r="E331" s="9"/>
      <c r="F331" s="7"/>
      <c r="G331" s="6"/>
      <c r="H331" s="6"/>
      <c r="I331" s="8"/>
      <c r="J331" s="62"/>
      <c r="K331" s="66"/>
    </row>
    <row r="332" spans="1:11" s="38" customFormat="1" ht="36.75" hidden="1" customHeight="1" x14ac:dyDescent="0.25">
      <c r="A332" s="106"/>
      <c r="B332" s="134"/>
      <c r="C332" s="63"/>
      <c r="D332" s="46"/>
      <c r="E332" s="9"/>
      <c r="F332" s="7"/>
      <c r="G332" s="6"/>
      <c r="H332" s="6"/>
      <c r="I332" s="8"/>
      <c r="J332" s="62"/>
      <c r="K332" s="66"/>
    </row>
    <row r="333" spans="1:11" s="38" customFormat="1" ht="36.75" hidden="1" customHeight="1" x14ac:dyDescent="0.25">
      <c r="A333" s="106"/>
      <c r="B333" s="134"/>
      <c r="C333" s="63"/>
      <c r="D333" s="46"/>
      <c r="E333" s="9"/>
      <c r="F333" s="7"/>
      <c r="G333" s="6"/>
      <c r="H333" s="6"/>
      <c r="I333" s="8"/>
      <c r="J333" s="62"/>
      <c r="K333" s="66"/>
    </row>
    <row r="334" spans="1:11" ht="17.25" hidden="1" customHeight="1" x14ac:dyDescent="0.25">
      <c r="A334" s="106"/>
      <c r="B334" s="134"/>
      <c r="C334" s="63"/>
      <c r="D334" s="46"/>
      <c r="E334" s="54"/>
      <c r="F334" s="7"/>
      <c r="G334" s="6"/>
      <c r="H334" s="6"/>
      <c r="I334" s="8"/>
      <c r="J334" s="46"/>
      <c r="K334" s="66"/>
    </row>
    <row r="335" spans="1:11" s="38" customFormat="1" ht="9.75" hidden="1" customHeight="1" x14ac:dyDescent="0.25">
      <c r="A335" s="107"/>
      <c r="B335" s="135"/>
      <c r="C335" s="74"/>
      <c r="D335" s="78"/>
      <c r="E335" s="58"/>
      <c r="F335" s="21"/>
      <c r="G335" s="22"/>
      <c r="H335" s="22"/>
      <c r="I335" s="23"/>
      <c r="J335" s="75"/>
      <c r="K335" s="76"/>
    </row>
    <row r="336" spans="1:11" ht="20.25" hidden="1" customHeight="1" x14ac:dyDescent="0.25">
      <c r="A336" s="107"/>
      <c r="B336" s="135"/>
      <c r="C336" s="74"/>
      <c r="D336" s="78"/>
      <c r="E336" s="58"/>
      <c r="F336" s="21"/>
      <c r="G336" s="22"/>
      <c r="H336" s="22"/>
      <c r="I336" s="23"/>
      <c r="J336" s="75"/>
      <c r="K336" s="76"/>
    </row>
    <row r="337" spans="1:11" ht="13.5" hidden="1" customHeight="1" thickBot="1" x14ac:dyDescent="0.3">
      <c r="A337" s="107"/>
      <c r="B337" s="135"/>
      <c r="C337" s="74"/>
      <c r="D337" s="78"/>
      <c r="E337" s="58"/>
      <c r="F337" s="21"/>
      <c r="G337" s="22"/>
      <c r="H337" s="22"/>
      <c r="I337" s="23"/>
      <c r="J337" s="75"/>
      <c r="K337" s="76"/>
    </row>
    <row r="338" spans="1:11" s="38" customFormat="1" ht="25.5" hidden="1" customHeight="1" thickBot="1" x14ac:dyDescent="0.3">
      <c r="A338" s="101" t="s">
        <v>25</v>
      </c>
      <c r="B338" s="102"/>
      <c r="C338" s="70">
        <f>C255</f>
        <v>0</v>
      </c>
      <c r="D338" s="71">
        <f>SUM(D255:D337)</f>
        <v>0</v>
      </c>
      <c r="E338" s="35"/>
      <c r="F338" s="71">
        <f>F255+SUM(F287:F337)</f>
        <v>0</v>
      </c>
      <c r="G338" s="40"/>
      <c r="H338" s="71">
        <f>SUM(H255:H337)</f>
        <v>0</v>
      </c>
      <c r="I338" s="35"/>
      <c r="J338" s="71">
        <f>SUM(J255:J337)</f>
        <v>0</v>
      </c>
      <c r="K338" s="72"/>
    </row>
    <row r="339" spans="1:11" ht="15.75" customHeight="1" thickBot="1" x14ac:dyDescent="0.3">
      <c r="A339" s="103" t="s">
        <v>15</v>
      </c>
      <c r="B339" s="104"/>
      <c r="C339" s="10">
        <f>C81+C171+C254+C255</f>
        <v>421.7</v>
      </c>
      <c r="D339" s="10">
        <f>D81+D171+D254+D338</f>
        <v>6494.6119999999992</v>
      </c>
      <c r="E339" s="11" t="s">
        <v>16</v>
      </c>
      <c r="F339" s="10">
        <f>C339+D339</f>
        <v>6916.311999999999</v>
      </c>
      <c r="G339" s="12" t="s">
        <v>16</v>
      </c>
      <c r="H339" s="10">
        <f>H81+H171+H254+H338</f>
        <v>340.6</v>
      </c>
      <c r="I339" s="12" t="s">
        <v>16</v>
      </c>
      <c r="J339" s="10">
        <f>J81+J171+J254+J338</f>
        <v>6494.6119999999992</v>
      </c>
      <c r="K339" s="13">
        <f>F339-H339-J339</f>
        <v>81.099999999999454</v>
      </c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42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42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5.75" customHeight="1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5.75" customHeight="1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5.75" customHeight="1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5.75" customHeight="1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5.75" customHeight="1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5.75" customHeight="1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5.75" customHeight="1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5.75" customHeight="1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5.75" customHeight="1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5.75" customHeight="1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5.75" customHeight="1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5.75" customHeight="1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5.75" customHeight="1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5.75" customHeight="1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5.75" customHeight="1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5.75" customHeight="1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5.75" customHeight="1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5.75" customHeight="1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5.75" customHeight="1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5.75" customHeight="1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5.75" customHeight="1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5.75" customHeight="1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5.75" customHeight="1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5.75" customHeight="1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5.75" customHeight="1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5.75" customHeight="1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5.75" customHeight="1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5.75" customHeight="1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5.75" customHeight="1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5.75" customHeight="1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5.75" customHeight="1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5.75" customHeight="1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5.75" customHeight="1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5.75" customHeight="1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5.75" customHeight="1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5.75" customHeight="1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5.75" customHeight="1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5.75" customHeight="1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5.75" customHeight="1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5.75" customHeight="1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5.75" customHeight="1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5.75" customHeight="1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5.75" customHeight="1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5.75" customHeight="1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5.75" customHeight="1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5.75" customHeight="1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5.75" customHeight="1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5.75" customHeight="1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5.75" customHeight="1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5.75" customHeight="1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5.75" customHeight="1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5.75" customHeight="1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5.75" customHeight="1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5.75" customHeight="1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5.75" customHeight="1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5.75" customHeight="1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5.75" customHeight="1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5.75" customHeight="1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5.75" customHeight="1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5.75" customHeight="1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5.75" customHeight="1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5.75" customHeight="1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5.75" customHeight="1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5.75" customHeight="1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5.75" customHeight="1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5.75" customHeight="1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5.75" customHeight="1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5.75" customHeight="1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5.75" customHeight="1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5.75" customHeight="1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5.75" customHeight="1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5.75" customHeight="1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5.75" customHeight="1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5.75" customHeight="1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5.75" customHeight="1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5.75" customHeight="1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5.75" customHeight="1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5.75" customHeight="1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5.75" customHeight="1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5.75" customHeight="1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5.75" customHeight="1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5.75" customHeight="1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5.75" customHeight="1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5.75" customHeight="1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5.75" customHeight="1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5.75" customHeight="1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5.75" customHeight="1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5.75" customHeight="1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5.75" customHeight="1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5.75" customHeight="1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5.75" customHeight="1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5.75" customHeight="1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5.75" customHeight="1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5.75" customHeight="1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5.75" customHeight="1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5.75" customHeight="1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5.75" customHeight="1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5.75" customHeight="1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5.75" customHeight="1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5.75" customHeight="1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5.75" customHeight="1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5.75" customHeight="1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5.75" customHeight="1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5.75" customHeight="1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5.75" customHeight="1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5.75" customHeight="1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5.75" customHeight="1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5.75" customHeight="1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5.75" customHeight="1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5.75" customHeight="1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5.75" customHeight="1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5.75" customHeight="1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5.75" customHeight="1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5" customHeight="1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5" customHeight="1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5" customHeight="1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5" customHeight="1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5" customHeight="1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5" customHeight="1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5" customHeight="1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5" customHeight="1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5" customHeight="1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5" customHeight="1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5" customHeight="1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5" customHeight="1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5" customHeight="1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5" customHeight="1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5" customHeight="1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5" customHeight="1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5" customHeight="1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5" customHeight="1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5" customHeight="1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5" customHeight="1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5" customHeight="1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5" customHeight="1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5" customHeight="1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5" customHeight="1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5" customHeight="1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5" customHeight="1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5" customHeight="1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5" customHeight="1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5" customHeight="1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5" customHeight="1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5" customHeight="1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5" customHeight="1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5" customHeight="1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5" customHeight="1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5" customHeight="1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5" customHeight="1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5" customHeight="1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5" customHeight="1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5" customHeight="1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5" customHeight="1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5" customHeight="1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5" customHeight="1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5" customHeight="1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5" customHeight="1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5" customHeight="1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5" customHeight="1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5" customHeight="1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5" customHeight="1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5" customHeight="1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5" customHeight="1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5" customHeight="1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5" customHeight="1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5" customHeight="1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5" customHeight="1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5" customHeight="1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5" customHeight="1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5" customHeight="1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5" customHeight="1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5" customHeight="1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5" customHeight="1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5" customHeight="1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5" customHeight="1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5" customHeight="1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5" customHeight="1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5" customHeight="1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5" customHeight="1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5" customHeight="1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5" customHeight="1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5" customHeight="1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5" customHeight="1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5" customHeight="1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5" customHeight="1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5" customHeight="1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5" customHeight="1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5" customHeight="1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5" customHeight="1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5" customHeight="1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5" customHeight="1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5" customHeight="1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5" customHeight="1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5" customHeight="1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5" customHeight="1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5" customHeight="1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5" customHeight="1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5" customHeight="1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5" customHeight="1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5" customHeight="1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5" customHeight="1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5" customHeight="1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5" customHeight="1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5" customHeight="1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5" customHeight="1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5" customHeight="1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5" customHeight="1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5" customHeight="1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5" customHeight="1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5" customHeight="1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5" customHeight="1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5" customHeight="1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5" customHeight="1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5" customHeight="1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5" customHeight="1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5" customHeight="1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5" customHeight="1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5" customHeight="1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5" customHeight="1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5" customHeight="1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5" customHeight="1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5" customHeight="1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5" customHeight="1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5" customHeight="1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1:11" ht="15" customHeight="1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1:11" ht="15" customHeight="1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1:11" ht="15" customHeight="1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1:11" ht="15" customHeight="1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1:11" ht="15" customHeight="1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1:11" ht="15" customHeight="1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1:11" ht="15" customHeight="1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1:11" ht="15" customHeight="1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1:11" ht="15" customHeight="1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1:11" ht="15" customHeight="1" x14ac:dyDescent="0.2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1:11" ht="15" customHeight="1" x14ac:dyDescent="0.2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1:11" ht="15" customHeight="1" x14ac:dyDescent="0.2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1:11" ht="15" customHeight="1" x14ac:dyDescent="0.2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1:11" ht="15" customHeight="1" x14ac:dyDescent="0.2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1:11" ht="15" customHeight="1" x14ac:dyDescent="0.2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1:11" ht="15" customHeight="1" x14ac:dyDescent="0.2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2:11" ht="15" customHeight="1" x14ac:dyDescent="0.2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2:11" ht="15" customHeight="1" x14ac:dyDescent="0.2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2:11" ht="15" customHeight="1" x14ac:dyDescent="0.2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2:11" ht="15" customHeight="1" x14ac:dyDescent="0.2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2:11" ht="15" customHeight="1" x14ac:dyDescent="0.2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2:11" ht="15" customHeight="1" x14ac:dyDescent="0.2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2:11" ht="15" customHeight="1" x14ac:dyDescent="0.2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2:11" ht="15" customHeight="1" x14ac:dyDescent="0.2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2:11" ht="15" customHeight="1" x14ac:dyDescent="0.2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2:11" ht="15" customHeight="1" x14ac:dyDescent="0.2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2:11" ht="15" customHeight="1" x14ac:dyDescent="0.2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2:11" ht="15" customHeight="1" x14ac:dyDescent="0.2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2:11" ht="15" customHeight="1" x14ac:dyDescent="0.2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2:11" ht="15" customHeight="1" x14ac:dyDescent="0.2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2:11" ht="15" customHeight="1" x14ac:dyDescent="0.2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2:11" ht="15" customHeight="1" x14ac:dyDescent="0.2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2:11" ht="15" customHeight="1" x14ac:dyDescent="0.2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2:11" ht="15" customHeight="1" x14ac:dyDescent="0.2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2:11" ht="15" customHeight="1" x14ac:dyDescent="0.2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2:11" ht="15" customHeight="1" x14ac:dyDescent="0.2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2:11" ht="15" customHeight="1" x14ac:dyDescent="0.2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2:11" ht="15" customHeight="1" x14ac:dyDescent="0.2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2:11" ht="15" customHeight="1" x14ac:dyDescent="0.2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2:11" ht="15" customHeight="1" x14ac:dyDescent="0.2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2:11" ht="15" customHeight="1" x14ac:dyDescent="0.2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2:11" ht="15" customHeight="1" x14ac:dyDescent="0.2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2:11" ht="15" customHeight="1" x14ac:dyDescent="0.2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2:11" ht="15" customHeight="1" x14ac:dyDescent="0.25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2:11" ht="15" customHeight="1" x14ac:dyDescent="0.2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2:11" ht="15" customHeight="1" x14ac:dyDescent="0.2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2:11" ht="15" customHeight="1" x14ac:dyDescent="0.2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2:11" ht="15" customHeight="1" x14ac:dyDescent="0.25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2:11" ht="15" customHeight="1" x14ac:dyDescent="0.25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2:11" ht="15" customHeight="1" x14ac:dyDescent="0.25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2:11" ht="15" customHeight="1" x14ac:dyDescent="0.25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2:11" ht="15" customHeight="1" x14ac:dyDescent="0.25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2:11" ht="15" customHeight="1" x14ac:dyDescent="0.25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2:11" ht="15" customHeight="1" x14ac:dyDescent="0.25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2:11" ht="15" customHeight="1" x14ac:dyDescent="0.25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2:11" ht="15" customHeight="1" x14ac:dyDescent="0.25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2:11" ht="15" customHeight="1" x14ac:dyDescent="0.25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2:11" ht="15" customHeight="1" x14ac:dyDescent="0.25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2:11" ht="15" customHeight="1" x14ac:dyDescent="0.25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</row>
  </sheetData>
  <sortState xmlns:xlrd2="http://schemas.microsoft.com/office/spreadsheetml/2017/richdata2" ref="E233:E240">
    <sortCondition ref="E233"/>
  </sortState>
  <mergeCells count="50">
    <mergeCell ref="C82:C118"/>
    <mergeCell ref="K172:K208"/>
    <mergeCell ref="B223:B253"/>
    <mergeCell ref="F172:F208"/>
    <mergeCell ref="A171:B171"/>
    <mergeCell ref="A172:A253"/>
    <mergeCell ref="B172:B208"/>
    <mergeCell ref="C172:C208"/>
    <mergeCell ref="B211:B212"/>
    <mergeCell ref="B120:B121"/>
    <mergeCell ref="B127:B130"/>
    <mergeCell ref="K8:K28"/>
    <mergeCell ref="C255:C282"/>
    <mergeCell ref="F255:F282"/>
    <mergeCell ref="K255:K282"/>
    <mergeCell ref="B305:B337"/>
    <mergeCell ref="B40:B80"/>
    <mergeCell ref="F82:F118"/>
    <mergeCell ref="B138:B170"/>
    <mergeCell ref="C8:C28"/>
    <mergeCell ref="F8:F28"/>
    <mergeCell ref="K82:K118"/>
    <mergeCell ref="B135:B136"/>
    <mergeCell ref="A254:B254"/>
    <mergeCell ref="A81:B81"/>
    <mergeCell ref="A82:A170"/>
    <mergeCell ref="A8:A80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B8:B28"/>
    <mergeCell ref="A338:B338"/>
    <mergeCell ref="A339:B339"/>
    <mergeCell ref="A255:A337"/>
    <mergeCell ref="B255:B282"/>
    <mergeCell ref="B82:B118"/>
    <mergeCell ref="B285:B286"/>
    <mergeCell ref="B289:B291"/>
    <mergeCell ref="B38:B39"/>
    <mergeCell ref="B33:B34"/>
    <mergeCell ref="B209:B210"/>
    <mergeCell ref="B213:B214"/>
    <mergeCell ref="B302:B303"/>
  </mergeCells>
  <pageMargins left="0.70866141732283472" right="0.39370078740157483" top="0.74803149606299213" bottom="0.74803149606299213" header="0" footer="0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І-ІІІ квартали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2021-08-30T15:24:24Z</cp:lastPrinted>
  <dcterms:created xsi:type="dcterms:W3CDTF">2018-08-16T09:24:50Z</dcterms:created>
  <dcterms:modified xsi:type="dcterms:W3CDTF">2022-02-18T11:04:47Z</dcterms:modified>
</cp:coreProperties>
</file>