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ocuments\ЗВІТИ\"/>
    </mc:Choice>
  </mc:AlternateContent>
  <bookViews>
    <workbookView xWindow="0" yWindow="0" windowWidth="19200" windowHeight="10905"/>
  </bookViews>
  <sheets>
    <sheet name="І-ІІІ квартал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4" i="3" l="1"/>
  <c r="F164" i="3"/>
  <c r="J204" i="3" l="1"/>
  <c r="F204" i="3"/>
  <c r="D224" i="3"/>
  <c r="D225" i="3"/>
  <c r="D212" i="3"/>
  <c r="F211" i="3"/>
  <c r="F210" i="3"/>
  <c r="F209" i="3"/>
  <c r="F208" i="3"/>
  <c r="F207" i="3"/>
  <c r="F206" i="3"/>
  <c r="F205" i="3"/>
  <c r="F203" i="3"/>
  <c r="F202" i="3"/>
  <c r="J211" i="3"/>
  <c r="I211" i="3"/>
  <c r="J210" i="3"/>
  <c r="I210" i="3"/>
  <c r="J209" i="3"/>
  <c r="I209" i="3"/>
  <c r="J208" i="3"/>
  <c r="I208" i="3"/>
  <c r="J207" i="3"/>
  <c r="I207" i="3"/>
  <c r="J206" i="3"/>
  <c r="I206" i="3"/>
  <c r="J205" i="3"/>
  <c r="I205" i="3"/>
  <c r="J203" i="3"/>
  <c r="I203" i="3"/>
  <c r="D165" i="3"/>
  <c r="F77" i="3" l="1"/>
  <c r="D141" i="3" l="1"/>
  <c r="F141" i="3" s="1"/>
  <c r="I125" i="3" l="1"/>
  <c r="F125" i="3"/>
  <c r="J125" i="3"/>
  <c r="I124" i="3"/>
  <c r="F124" i="3"/>
  <c r="J124" i="3"/>
  <c r="I123" i="3"/>
  <c r="F123" i="3"/>
  <c r="J123" i="3"/>
  <c r="I122" i="3"/>
  <c r="F122" i="3"/>
  <c r="J122" i="3"/>
  <c r="I121" i="3"/>
  <c r="F121" i="3"/>
  <c r="J121" i="3"/>
  <c r="J120" i="3"/>
  <c r="I120" i="3"/>
  <c r="F120" i="3"/>
  <c r="F119" i="3"/>
  <c r="F118" i="3"/>
  <c r="I119" i="3"/>
  <c r="J119" i="3"/>
  <c r="F126" i="3"/>
  <c r="J126" i="3"/>
  <c r="I126" i="3"/>
  <c r="F115" i="3"/>
  <c r="J115" i="3"/>
  <c r="I115" i="3"/>
  <c r="J88" i="3"/>
  <c r="J87" i="3"/>
  <c r="J86" i="3"/>
  <c r="J85" i="3"/>
  <c r="J84" i="3"/>
  <c r="J83" i="3"/>
  <c r="J82" i="3"/>
  <c r="J81" i="3"/>
  <c r="F67" i="3"/>
  <c r="I88" i="3"/>
  <c r="I87" i="3"/>
  <c r="I86" i="3"/>
  <c r="I85" i="3"/>
  <c r="I84" i="3"/>
  <c r="I83" i="3"/>
  <c r="I82" i="3"/>
  <c r="I81" i="3"/>
  <c r="I77" i="3"/>
  <c r="J19" i="3" l="1"/>
  <c r="J18" i="3"/>
  <c r="J16" i="3"/>
  <c r="J15" i="3"/>
  <c r="F66" i="3"/>
  <c r="F65" i="3"/>
  <c r="F64" i="3"/>
  <c r="F63" i="3"/>
  <c r="F62" i="3"/>
  <c r="F61" i="3"/>
  <c r="J66" i="3"/>
  <c r="I66" i="3"/>
  <c r="J65" i="3"/>
  <c r="I65" i="3"/>
  <c r="J64" i="3"/>
  <c r="I64" i="3"/>
  <c r="J63" i="3"/>
  <c r="I63" i="3"/>
  <c r="J62" i="3"/>
  <c r="I62" i="3"/>
  <c r="J61" i="3"/>
  <c r="I61" i="3"/>
  <c r="D57" i="3"/>
  <c r="D56" i="3"/>
  <c r="D46" i="3"/>
  <c r="D13" i="3" l="1"/>
  <c r="D17" i="3"/>
  <c r="J17" i="3" s="1"/>
  <c r="I19" i="3"/>
  <c r="I18" i="3"/>
  <c r="I17" i="3"/>
  <c r="I16" i="3"/>
  <c r="I15" i="3"/>
  <c r="F32" i="3"/>
  <c r="F29" i="3"/>
  <c r="C8" i="3"/>
  <c r="F8" i="3" l="1"/>
  <c r="K8" i="3"/>
  <c r="J306" i="3"/>
  <c r="F275" i="3"/>
  <c r="F274" i="3"/>
  <c r="J275" i="3"/>
  <c r="J274" i="3"/>
  <c r="I275" i="3"/>
  <c r="I274" i="3"/>
  <c r="I202" i="3" l="1"/>
  <c r="J202" i="3"/>
  <c r="F201" i="3"/>
  <c r="J249" i="3" l="1"/>
  <c r="J248" i="3"/>
  <c r="J247" i="3"/>
  <c r="J246" i="3"/>
  <c r="J245" i="3"/>
  <c r="I249" i="3"/>
  <c r="I248" i="3"/>
  <c r="I247" i="3"/>
  <c r="I246" i="3"/>
  <c r="I245" i="3"/>
  <c r="J244" i="3"/>
  <c r="I244" i="3"/>
  <c r="I307" i="3"/>
  <c r="F307" i="3"/>
  <c r="J307" i="3"/>
  <c r="F305" i="3"/>
  <c r="J305" i="3"/>
  <c r="I305" i="3"/>
  <c r="F304" i="3"/>
  <c r="J304" i="3"/>
  <c r="I304" i="3"/>
  <c r="F303" i="3"/>
  <c r="J303" i="3"/>
  <c r="I303" i="3"/>
  <c r="J292" i="3"/>
  <c r="I292" i="3"/>
  <c r="F292" i="3"/>
  <c r="F273" i="3"/>
  <c r="F272" i="3"/>
  <c r="F279" i="3"/>
  <c r="I168" i="3"/>
  <c r="D310" i="3" l="1"/>
  <c r="C310" i="3"/>
  <c r="J309" i="3"/>
  <c r="I309" i="3"/>
  <c r="F309" i="3"/>
  <c r="J308" i="3"/>
  <c r="I308" i="3"/>
  <c r="F308" i="3"/>
  <c r="I306" i="3"/>
  <c r="F306" i="3"/>
  <c r="J302" i="3"/>
  <c r="I302" i="3"/>
  <c r="F302" i="3"/>
  <c r="J301" i="3"/>
  <c r="I301" i="3"/>
  <c r="F301" i="3"/>
  <c r="J300" i="3"/>
  <c r="I300" i="3"/>
  <c r="F300" i="3"/>
  <c r="J299" i="3"/>
  <c r="I299" i="3"/>
  <c r="F299" i="3"/>
  <c r="J298" i="3"/>
  <c r="I298" i="3"/>
  <c r="F298" i="3"/>
  <c r="J297" i="3"/>
  <c r="I297" i="3"/>
  <c r="F297" i="3"/>
  <c r="I296" i="3"/>
  <c r="J296" i="3"/>
  <c r="J295" i="3"/>
  <c r="I295" i="3"/>
  <c r="F295" i="3"/>
  <c r="J294" i="3"/>
  <c r="I294" i="3"/>
  <c r="F294" i="3"/>
  <c r="J293" i="3"/>
  <c r="I293" i="3"/>
  <c r="F293" i="3"/>
  <c r="J291" i="3"/>
  <c r="I291" i="3"/>
  <c r="F291" i="3"/>
  <c r="J290" i="3"/>
  <c r="I290" i="3"/>
  <c r="F290" i="3"/>
  <c r="J289" i="3"/>
  <c r="I289" i="3"/>
  <c r="F289" i="3"/>
  <c r="J288" i="3"/>
  <c r="I288" i="3"/>
  <c r="F288" i="3"/>
  <c r="J287" i="3"/>
  <c r="I287" i="3"/>
  <c r="F287" i="3"/>
  <c r="J286" i="3"/>
  <c r="I286" i="3"/>
  <c r="F286" i="3"/>
  <c r="J285" i="3"/>
  <c r="I285" i="3"/>
  <c r="F285" i="3"/>
  <c r="J284" i="3"/>
  <c r="I284" i="3"/>
  <c r="F284" i="3"/>
  <c r="J283" i="3"/>
  <c r="I283" i="3"/>
  <c r="F283" i="3"/>
  <c r="J282" i="3"/>
  <c r="I282" i="3"/>
  <c r="F282" i="3"/>
  <c r="J281" i="3"/>
  <c r="I281" i="3"/>
  <c r="F281" i="3"/>
  <c r="J280" i="3"/>
  <c r="I280" i="3"/>
  <c r="F280" i="3"/>
  <c r="J279" i="3"/>
  <c r="I279" i="3"/>
  <c r="J278" i="3"/>
  <c r="I278" i="3"/>
  <c r="F278" i="3"/>
  <c r="J277" i="3"/>
  <c r="I277" i="3"/>
  <c r="F277" i="3"/>
  <c r="J276" i="3"/>
  <c r="I276" i="3"/>
  <c r="F276" i="3"/>
  <c r="J273" i="3"/>
  <c r="I273" i="3"/>
  <c r="J272" i="3"/>
  <c r="I272" i="3"/>
  <c r="H310" i="3"/>
  <c r="F244" i="3"/>
  <c r="J310" i="3" l="1"/>
  <c r="F296" i="3"/>
  <c r="F310" i="3" s="1"/>
  <c r="I235" i="3" l="1"/>
  <c r="F235" i="3"/>
  <c r="J235" i="3"/>
  <c r="I241" i="3"/>
  <c r="F241" i="3"/>
  <c r="J241" i="3"/>
  <c r="I240" i="3"/>
  <c r="F240" i="3"/>
  <c r="J240" i="3"/>
  <c r="J168" i="3"/>
  <c r="J201" i="3"/>
  <c r="I201" i="3"/>
  <c r="D243" i="3" l="1"/>
  <c r="H243" i="3"/>
  <c r="C243" i="3"/>
  <c r="I242" i="3"/>
  <c r="J242" i="3"/>
  <c r="J239" i="3"/>
  <c r="I239" i="3"/>
  <c r="F239" i="3"/>
  <c r="J238" i="3"/>
  <c r="I238" i="3"/>
  <c r="F238" i="3"/>
  <c r="J237" i="3"/>
  <c r="I237" i="3"/>
  <c r="F237" i="3"/>
  <c r="J236" i="3"/>
  <c r="I236" i="3"/>
  <c r="F236" i="3"/>
  <c r="J234" i="3"/>
  <c r="I234" i="3"/>
  <c r="F234" i="3"/>
  <c r="J233" i="3"/>
  <c r="I233" i="3"/>
  <c r="F233" i="3"/>
  <c r="J232" i="3"/>
  <c r="I232" i="3"/>
  <c r="F232" i="3"/>
  <c r="I231" i="3"/>
  <c r="J231" i="3"/>
  <c r="J230" i="3"/>
  <c r="I230" i="3"/>
  <c r="F230" i="3"/>
  <c r="J229" i="3"/>
  <c r="I229" i="3"/>
  <c r="F229" i="3"/>
  <c r="J228" i="3"/>
  <c r="I228" i="3"/>
  <c r="F228" i="3"/>
  <c r="J227" i="3"/>
  <c r="I227" i="3"/>
  <c r="F227" i="3"/>
  <c r="J226" i="3"/>
  <c r="I226" i="3"/>
  <c r="F226" i="3"/>
  <c r="J225" i="3"/>
  <c r="I225" i="3"/>
  <c r="F225" i="3"/>
  <c r="J224" i="3"/>
  <c r="I224" i="3"/>
  <c r="F224" i="3"/>
  <c r="J223" i="3"/>
  <c r="I223" i="3"/>
  <c r="F223" i="3"/>
  <c r="J222" i="3"/>
  <c r="I222" i="3"/>
  <c r="F222" i="3"/>
  <c r="J221" i="3"/>
  <c r="I221" i="3"/>
  <c r="F221" i="3"/>
  <c r="J220" i="3"/>
  <c r="I220" i="3"/>
  <c r="F220" i="3"/>
  <c r="J219" i="3"/>
  <c r="I219" i="3"/>
  <c r="F219" i="3"/>
  <c r="J218" i="3"/>
  <c r="I218" i="3"/>
  <c r="F218" i="3"/>
  <c r="J217" i="3"/>
  <c r="I217" i="3"/>
  <c r="F217" i="3"/>
  <c r="J216" i="3"/>
  <c r="I216" i="3"/>
  <c r="F216" i="3"/>
  <c r="J215" i="3"/>
  <c r="I215" i="3"/>
  <c r="F215" i="3"/>
  <c r="J214" i="3"/>
  <c r="I214" i="3"/>
  <c r="F214" i="3"/>
  <c r="J213" i="3"/>
  <c r="I213" i="3"/>
  <c r="F213" i="3"/>
  <c r="J212" i="3"/>
  <c r="I212" i="3"/>
  <c r="F212" i="3"/>
  <c r="J167" i="3"/>
  <c r="I167" i="3"/>
  <c r="J166" i="3"/>
  <c r="I166" i="3"/>
  <c r="J165" i="3"/>
  <c r="I165" i="3"/>
  <c r="J164" i="3"/>
  <c r="I164" i="3"/>
  <c r="H163" i="3"/>
  <c r="I162" i="3"/>
  <c r="J162" i="3"/>
  <c r="J161" i="3"/>
  <c r="I161" i="3"/>
  <c r="F161" i="3"/>
  <c r="J160" i="3"/>
  <c r="I160" i="3"/>
  <c r="F160" i="3"/>
  <c r="J159" i="3"/>
  <c r="I159" i="3"/>
  <c r="F159" i="3"/>
  <c r="J158" i="3"/>
  <c r="I158" i="3"/>
  <c r="F158" i="3"/>
  <c r="J157" i="3"/>
  <c r="I157" i="3"/>
  <c r="F157" i="3"/>
  <c r="J156" i="3"/>
  <c r="I156" i="3"/>
  <c r="F156" i="3"/>
  <c r="J155" i="3"/>
  <c r="I155" i="3"/>
  <c r="F155" i="3"/>
  <c r="J154" i="3"/>
  <c r="I154" i="3"/>
  <c r="F154" i="3"/>
  <c r="J153" i="3"/>
  <c r="I153" i="3"/>
  <c r="F153" i="3"/>
  <c r="J152" i="3"/>
  <c r="I152" i="3"/>
  <c r="F152" i="3"/>
  <c r="J151" i="3"/>
  <c r="I151" i="3"/>
  <c r="F151" i="3"/>
  <c r="J150" i="3"/>
  <c r="I150" i="3"/>
  <c r="F150" i="3"/>
  <c r="I149" i="3"/>
  <c r="J149" i="3"/>
  <c r="J148" i="3"/>
  <c r="I148" i="3"/>
  <c r="F148" i="3"/>
  <c r="J147" i="3"/>
  <c r="I147" i="3"/>
  <c r="F147" i="3"/>
  <c r="J146" i="3"/>
  <c r="I146" i="3"/>
  <c r="F146" i="3"/>
  <c r="J145" i="3"/>
  <c r="I145" i="3"/>
  <c r="F145" i="3"/>
  <c r="J144" i="3"/>
  <c r="I144" i="3"/>
  <c r="F144" i="3"/>
  <c r="J143" i="3"/>
  <c r="I143" i="3"/>
  <c r="F143" i="3"/>
  <c r="J142" i="3"/>
  <c r="I142" i="3"/>
  <c r="F142" i="3"/>
  <c r="J141" i="3"/>
  <c r="I141" i="3"/>
  <c r="J140" i="3"/>
  <c r="I140" i="3"/>
  <c r="F140" i="3"/>
  <c r="J139" i="3"/>
  <c r="I139" i="3"/>
  <c r="F139" i="3"/>
  <c r="J138" i="3"/>
  <c r="I138" i="3"/>
  <c r="F138" i="3"/>
  <c r="J137" i="3"/>
  <c r="I137" i="3"/>
  <c r="F137" i="3"/>
  <c r="J136" i="3"/>
  <c r="I136" i="3"/>
  <c r="F136" i="3"/>
  <c r="J135" i="3"/>
  <c r="I135" i="3"/>
  <c r="F135" i="3"/>
  <c r="J134" i="3"/>
  <c r="I134" i="3"/>
  <c r="F134" i="3"/>
  <c r="J133" i="3"/>
  <c r="I133" i="3"/>
  <c r="F133" i="3"/>
  <c r="J132" i="3"/>
  <c r="I132" i="3"/>
  <c r="F132" i="3"/>
  <c r="J131" i="3"/>
  <c r="I131" i="3"/>
  <c r="F131" i="3"/>
  <c r="J130" i="3"/>
  <c r="I130" i="3"/>
  <c r="F130" i="3"/>
  <c r="J129" i="3"/>
  <c r="I129" i="3"/>
  <c r="F129" i="3"/>
  <c r="J128" i="3"/>
  <c r="I128" i="3"/>
  <c r="F128" i="3"/>
  <c r="J127" i="3"/>
  <c r="I127" i="3"/>
  <c r="F127" i="3"/>
  <c r="J118" i="3"/>
  <c r="I118" i="3"/>
  <c r="J117" i="3"/>
  <c r="I117" i="3"/>
  <c r="F117" i="3"/>
  <c r="J116" i="3"/>
  <c r="I116" i="3"/>
  <c r="F116" i="3"/>
  <c r="J114" i="3"/>
  <c r="I114" i="3"/>
  <c r="F114" i="3"/>
  <c r="J80" i="3"/>
  <c r="I80" i="3"/>
  <c r="J79" i="3"/>
  <c r="I79" i="3"/>
  <c r="J78" i="3"/>
  <c r="I78" i="3"/>
  <c r="J77" i="3"/>
  <c r="K77" i="3" s="1"/>
  <c r="C163" i="3"/>
  <c r="H76" i="3"/>
  <c r="J75" i="3"/>
  <c r="I75" i="3"/>
  <c r="F75" i="3"/>
  <c r="J74" i="3"/>
  <c r="I74" i="3"/>
  <c r="F74" i="3"/>
  <c r="J73" i="3"/>
  <c r="I73" i="3"/>
  <c r="F73" i="3"/>
  <c r="J72" i="3"/>
  <c r="I72" i="3"/>
  <c r="F72" i="3"/>
  <c r="J71" i="3"/>
  <c r="I71" i="3"/>
  <c r="F71" i="3"/>
  <c r="J70" i="3"/>
  <c r="I70" i="3"/>
  <c r="F70" i="3"/>
  <c r="J69" i="3"/>
  <c r="I69" i="3"/>
  <c r="F69" i="3"/>
  <c r="J68" i="3"/>
  <c r="I68" i="3"/>
  <c r="F68" i="3"/>
  <c r="J67" i="3"/>
  <c r="I67" i="3"/>
  <c r="J60" i="3"/>
  <c r="I60" i="3"/>
  <c r="F60" i="3"/>
  <c r="J59" i="3"/>
  <c r="I59" i="3"/>
  <c r="F59" i="3"/>
  <c r="J58" i="3"/>
  <c r="I58" i="3"/>
  <c r="F58" i="3"/>
  <c r="J57" i="3"/>
  <c r="I57" i="3"/>
  <c r="F57" i="3"/>
  <c r="J56" i="3"/>
  <c r="I56" i="3"/>
  <c r="F56" i="3"/>
  <c r="J55" i="3"/>
  <c r="I55" i="3"/>
  <c r="F55" i="3"/>
  <c r="J54" i="3"/>
  <c r="I54" i="3"/>
  <c r="F54" i="3"/>
  <c r="J53" i="3"/>
  <c r="I53" i="3"/>
  <c r="F53" i="3"/>
  <c r="J52" i="3"/>
  <c r="I52" i="3"/>
  <c r="F52" i="3"/>
  <c r="J51" i="3"/>
  <c r="I51" i="3"/>
  <c r="F51" i="3"/>
  <c r="J50" i="3"/>
  <c r="I50" i="3"/>
  <c r="F50" i="3"/>
  <c r="J49" i="3"/>
  <c r="I49" i="3"/>
  <c r="F49" i="3"/>
  <c r="J48" i="3"/>
  <c r="I48" i="3"/>
  <c r="F48" i="3"/>
  <c r="J47" i="3"/>
  <c r="I47" i="3"/>
  <c r="F47" i="3"/>
  <c r="J46" i="3"/>
  <c r="I46" i="3"/>
  <c r="F46" i="3"/>
  <c r="J45" i="3"/>
  <c r="I45" i="3"/>
  <c r="F45" i="3"/>
  <c r="J44" i="3"/>
  <c r="I44" i="3"/>
  <c r="F44" i="3"/>
  <c r="J43" i="3"/>
  <c r="I43" i="3"/>
  <c r="J42" i="3"/>
  <c r="I42" i="3"/>
  <c r="F42" i="3"/>
  <c r="J41" i="3"/>
  <c r="I41" i="3"/>
  <c r="F41" i="3"/>
  <c r="J40" i="3"/>
  <c r="I40" i="3"/>
  <c r="F40" i="3"/>
  <c r="J39" i="3"/>
  <c r="I39" i="3"/>
  <c r="F39" i="3"/>
  <c r="I38" i="3"/>
  <c r="F38" i="3"/>
  <c r="J37" i="3"/>
  <c r="I37" i="3"/>
  <c r="F37" i="3"/>
  <c r="J36" i="3"/>
  <c r="I36" i="3"/>
  <c r="F36" i="3"/>
  <c r="J35" i="3"/>
  <c r="I35" i="3"/>
  <c r="F35" i="3"/>
  <c r="J34" i="3"/>
  <c r="I34" i="3"/>
  <c r="F34" i="3"/>
  <c r="J33" i="3"/>
  <c r="I33" i="3"/>
  <c r="F33" i="3"/>
  <c r="J32" i="3"/>
  <c r="I32" i="3"/>
  <c r="J31" i="3"/>
  <c r="I31" i="3"/>
  <c r="F31" i="3"/>
  <c r="J30" i="3"/>
  <c r="I30" i="3"/>
  <c r="F30" i="3"/>
  <c r="J29" i="3"/>
  <c r="I29" i="3"/>
  <c r="J14" i="3"/>
  <c r="I14" i="3"/>
  <c r="J13" i="3"/>
  <c r="I13" i="3"/>
  <c r="J12" i="3"/>
  <c r="I12" i="3"/>
  <c r="J11" i="3"/>
  <c r="I11" i="3"/>
  <c r="J10" i="3"/>
  <c r="I10" i="3"/>
  <c r="I9" i="3"/>
  <c r="J8" i="3"/>
  <c r="I8" i="3"/>
  <c r="H311" i="3" l="1"/>
  <c r="D76" i="3"/>
  <c r="F162" i="3"/>
  <c r="D163" i="3"/>
  <c r="J9" i="3"/>
  <c r="J38" i="3"/>
  <c r="F242" i="3"/>
  <c r="J243" i="3"/>
  <c r="F149" i="3"/>
  <c r="F231" i="3"/>
  <c r="J163" i="3"/>
  <c r="C76" i="3"/>
  <c r="C311" i="3" s="1"/>
  <c r="D311" i="3" l="1"/>
  <c r="F311" i="3" s="1"/>
  <c r="F76" i="3"/>
  <c r="J76" i="3"/>
  <c r="J311" i="3" s="1"/>
  <c r="F163" i="3"/>
  <c r="F243" i="3"/>
  <c r="K311" i="3" l="1"/>
  <c r="K244" i="3"/>
</calcChain>
</file>

<file path=xl/sharedStrings.xml><?xml version="1.0" encoding="utf-8"?>
<sst xmlns="http://schemas.openxmlformats.org/spreadsheetml/2006/main" count="264" uniqueCount="143">
  <si>
    <t>ІНФОРМАЦІЯ</t>
  </si>
  <si>
    <t>про надходження і використання благодійних пожертв від фізичних та юридичних осіб</t>
  </si>
  <si>
    <t>найменування закладу охорони здоров'я</t>
  </si>
  <si>
    <t>Період</t>
  </si>
  <si>
    <t>Найменування юридичної особи (або позначення
фізичної особи)</t>
  </si>
  <si>
    <t>Благодійні пожертви, що були отримані закладом охорони здоров'я
від фізичних та юридичних осіб</t>
  </si>
  <si>
    <t>Використання закладом охорони здоров'я
благодійних пожертв, отриманих у грошовій та натуральній (товари і послуги) формі</t>
  </si>
  <si>
    <t>Залишок невикористаних грошових коштів, товарів та послуг на кінець
звітного періоду, тис. грн.</t>
  </si>
  <si>
    <t>В грошовій формі, тис. грн.</t>
  </si>
  <si>
    <t>В
натуральній формі (товари і
послуги), тис. грн.</t>
  </si>
  <si>
    <t>Перелік товарів і послуг в натуральній формі</t>
  </si>
  <si>
    <t>Напрямки використання у грошовій
формі (стаття витрат)</t>
  </si>
  <si>
    <t>Сума, тис. грн.</t>
  </si>
  <si>
    <t>Перелік використаних товарів та послуг у натуральній
формі</t>
  </si>
  <si>
    <t>Фізичні особи</t>
  </si>
  <si>
    <t>Побутова техніка</t>
  </si>
  <si>
    <t>Будівельні матеріали</t>
  </si>
  <si>
    <t>ОБФ "Медицина"</t>
  </si>
  <si>
    <t>Господарчі товари</t>
  </si>
  <si>
    <t>Вузли та деталі</t>
  </si>
  <si>
    <t>Господарчий інвентар, вироби текстильні тощо</t>
  </si>
  <si>
    <t>Канцелярські товари, папір</t>
  </si>
  <si>
    <t>Паливно-мастильні матеріали та запчастини</t>
  </si>
  <si>
    <t>Бланочна, друкована продукція</t>
  </si>
  <si>
    <t>Послуги з метрології та стандартизації</t>
  </si>
  <si>
    <t xml:space="preserve">Послуги з монтажу,  технічного  обслуговування і ремонту медичного устаткування   </t>
  </si>
  <si>
    <t xml:space="preserve">Послуги з технічного обслуговування і ремонту конторських, лічильних машин та комп'ютерної техніки </t>
  </si>
  <si>
    <t>Телекомунікаційні послуги</t>
  </si>
  <si>
    <t>Інші послуги (крім комунальних)</t>
  </si>
  <si>
    <t>Меблі</t>
  </si>
  <si>
    <t>Медичне обладнання</t>
  </si>
  <si>
    <t>Лікарські засоби</t>
  </si>
  <si>
    <t>Витратні матеріали</t>
  </si>
  <si>
    <t>Вироби медичного призначення</t>
  </si>
  <si>
    <t>Інші фармацевтичні препарати</t>
  </si>
  <si>
    <t>Всього за рік</t>
  </si>
  <si>
    <t>х</t>
  </si>
  <si>
    <t>Техобслуговування РРО</t>
  </si>
  <si>
    <t>Програмне супроводження</t>
  </si>
  <si>
    <t>Обстеження крові на РВ</t>
  </si>
  <si>
    <t>Деззасоби</t>
  </si>
  <si>
    <t>І           квартал</t>
  </si>
  <si>
    <t>Канцтовари, папір</t>
  </si>
  <si>
    <t>Лабораторні реактиви</t>
  </si>
  <si>
    <t>Препарати для рентгендосліджень</t>
  </si>
  <si>
    <t>Сантехнічні вироби</t>
  </si>
  <si>
    <t>Електротовари</t>
  </si>
  <si>
    <t>Витратні медичні матеріали</t>
  </si>
  <si>
    <t>Оренда обладнання</t>
  </si>
  <si>
    <t>Комптехніка</t>
  </si>
  <si>
    <t>Вироби медпризначення</t>
  </si>
  <si>
    <t>Аптека Гаєвського</t>
  </si>
  <si>
    <t>ТОВ "Фарма Лайф"</t>
  </si>
  <si>
    <t>Витратні матеріали до комптехніки</t>
  </si>
  <si>
    <t>Послуги зі страхування</t>
  </si>
  <si>
    <t>Всього отримано благодійних пожертв, тис. грн.</t>
  </si>
  <si>
    <t>ІІ           квартал</t>
  </si>
  <si>
    <t>Спирт етиловий</t>
  </si>
  <si>
    <t>М'який інвентар</t>
  </si>
  <si>
    <t>Вогнегасники, предмети протипожежного значення</t>
  </si>
  <si>
    <t>Оренда облданання</t>
  </si>
  <si>
    <t>Техобслуговування і  ремонт медобладнання</t>
  </si>
  <si>
    <t>ІІІ           квартал</t>
  </si>
  <si>
    <t>Продукти харчування</t>
  </si>
  <si>
    <t>ІV           квартал</t>
  </si>
  <si>
    <t>Поточний ремонт приміщень, мереж, систем вентиляції</t>
  </si>
  <si>
    <t>Послуги з техобслуговування та ремонту автомобілів</t>
  </si>
  <si>
    <t>Розрахунково-касове обслуговування</t>
  </si>
  <si>
    <t>Всього за IV квартал 2020</t>
  </si>
  <si>
    <t>Всього за IІІ квартал 2020</t>
  </si>
  <si>
    <t>Всього за ІІ квартал 2020</t>
  </si>
  <si>
    <t>вузли та деталі для медичного обладнання</t>
  </si>
  <si>
    <t>Електромонтажні роботи з прокладки компмережи</t>
  </si>
  <si>
    <t>Ком- та оргтехніка</t>
  </si>
  <si>
    <t>Повірка медобладнання</t>
  </si>
  <si>
    <t>Препарати лікарські</t>
  </si>
  <si>
    <t>Спортінвентар</t>
  </si>
  <si>
    <t>Техобслуговування і  ремонт комп- та оргтехніки</t>
  </si>
  <si>
    <t>ХОБФ "Мангуст"</t>
  </si>
  <si>
    <t>Інвентар</t>
  </si>
  <si>
    <t>ХООТ "Червоний Хрест України"</t>
  </si>
  <si>
    <t>Мийні та чистильні засоби</t>
  </si>
  <si>
    <t>Лікарські звасоби</t>
  </si>
  <si>
    <t>КНП "Обласна база спецмедпостачання"</t>
  </si>
  <si>
    <t>ТОВ "Глед Фарм"</t>
  </si>
  <si>
    <t>Комп- та оргтаехніка</t>
  </si>
  <si>
    <t>Медичний інструментарій</t>
  </si>
  <si>
    <t xml:space="preserve">Медичне обладнання </t>
  </si>
  <si>
    <t>Дезинфікуючі розчини</t>
  </si>
  <si>
    <t>Послуги забезпечення протипожежної безпеки, в т.ч. освідчення та перезарядка вогнегасників</t>
  </si>
  <si>
    <t>Послуги з навчання</t>
  </si>
  <si>
    <t>Всього за І квартал 2020</t>
  </si>
  <si>
    <t>Друкована продукція</t>
  </si>
  <si>
    <t>Мийні засоби</t>
  </si>
  <si>
    <t>Комп- або оргтехніка</t>
  </si>
  <si>
    <t>Благодійний фонд Ігоря Колихаєва</t>
  </si>
  <si>
    <t>Система вібраційної діагностики та динамічної візуалізації легенів VRIxp</t>
  </si>
  <si>
    <t>ТОВ "Медтехніка-Лідер"</t>
  </si>
  <si>
    <t>ТМ "Кібернетіки"</t>
  </si>
  <si>
    <t>ТОВ "Агропродукт ЛТД"</t>
  </si>
  <si>
    <t>Союз вірмен України</t>
  </si>
  <si>
    <t>ТОВ "НПК "ХОУМ-НЕТ"</t>
  </si>
  <si>
    <t>МЦ "KVAD MEDICAL"</t>
  </si>
  <si>
    <t>НВЦ "Борщагівський ХФЗ"</t>
  </si>
  <si>
    <t>ХМГО "Асоціація 21 століття"</t>
  </si>
  <si>
    <t>ТОВ "Систем-Профів"</t>
  </si>
  <si>
    <t>КНП "Обласна лікарня відновного лікування"</t>
  </si>
  <si>
    <t>Засоби індивідувального захисту та витратні матеріали</t>
  </si>
  <si>
    <t>Засоби індивідуального захисту</t>
  </si>
  <si>
    <t>Засоби індивідуального захисту та медичні вироби</t>
  </si>
  <si>
    <t>Імунобіологічні препарати</t>
  </si>
  <si>
    <t>Предмети протипожежного значення</t>
  </si>
  <si>
    <t>Комп- та оргтехніка</t>
  </si>
  <si>
    <t>Послуги з техбслуговування та ремонту автомобілів</t>
  </si>
  <si>
    <t>Комплект штор</t>
  </si>
  <si>
    <t>Кисень медичний</t>
  </si>
  <si>
    <t>Кардіофібрилятор</t>
  </si>
  <si>
    <t>Комплектуючі до комптехніки</t>
  </si>
  <si>
    <t>Періодичні видання</t>
  </si>
  <si>
    <t>Посуд лабораторний</t>
  </si>
  <si>
    <t>Техобслуговування і ремонт комп'ютерної техніки</t>
  </si>
  <si>
    <t>Техобслуговування і ремонт медичного обладнання</t>
  </si>
  <si>
    <t>КНП "Обласна лікарня відновного лікування" ХОР</t>
  </si>
  <si>
    <t>ТОВ "НВФ Мікрохім"</t>
  </si>
  <si>
    <t>БФ "Фундація Антиснід України"</t>
  </si>
  <si>
    <t>Європейська солідарність</t>
  </si>
  <si>
    <t>ТОВ "Матеріа Медіка-Україна"</t>
  </si>
  <si>
    <t>КНП "Обласний центр громадського здоров'я"</t>
  </si>
  <si>
    <t>ОБФ "Медицина",</t>
  </si>
  <si>
    <t>Госопдарчі матеріали</t>
  </si>
  <si>
    <t>Госоподарчий інвентар, вироби текстильні тощо</t>
  </si>
  <si>
    <t>Електротовари, електрообладнання</t>
  </si>
  <si>
    <t>Лабораторні реактиви, інші фармацевтичні препарати</t>
  </si>
  <si>
    <t>Послуги з ТО і реомнту конторських, лічильних машин та комп'ютерної техніки</t>
  </si>
  <si>
    <t>Деззаосби</t>
  </si>
  <si>
    <t>Запчастини до авто</t>
  </si>
  <si>
    <t>Будівельні роботи</t>
  </si>
  <si>
    <t>Проїзні квитки</t>
  </si>
  <si>
    <t>Касове обслуговування</t>
  </si>
  <si>
    <t>ТО систем газопостачання</t>
  </si>
  <si>
    <t>ТО і ремонт медобладнання</t>
  </si>
  <si>
    <t>ТО і ремонт іншого обладнання</t>
  </si>
  <si>
    <t>КНП "Херсонська міська клінічна лікарня ім. Є.Є. Карабелеша" за  І-ІІІ квартали 2020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</si>
</sst>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22" x14ac:knownFonts="1">
    <font>
      <sz val="11"/>
      <color rgb="FF333333"/>
      <name val="Calibri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Calibri"/>
      <family val="2"/>
      <charset val="204"/>
    </font>
    <font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</font>
    <font>
      <sz val="9"/>
      <color rgb="FF00000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333333"/>
      <name val="Calibri"/>
      <family val="2"/>
      <charset val="204"/>
    </font>
    <font>
      <sz val="8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20" fillId="0" borderId="0"/>
  </cellStyleXfs>
  <cellXfs count="147">
    <xf numFmtId="0" fontId="0" fillId="0" borderId="0" xfId="0"/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164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164" fontId="12" fillId="0" borderId="5" xfId="0" applyNumberFormat="1" applyFont="1" applyBorder="1" applyAlignment="1">
      <alignment horizontal="center" vertical="center" shrinkToFit="1"/>
    </xf>
    <xf numFmtId="0" fontId="11" fillId="0" borderId="6" xfId="0" applyFont="1" applyBorder="1" applyAlignment="1">
      <alignment vertical="center"/>
    </xf>
    <xf numFmtId="0" fontId="10" fillId="0" borderId="5" xfId="0" applyFont="1" applyBorder="1" applyAlignment="1">
      <alignment vertical="center" wrapText="1"/>
    </xf>
    <xf numFmtId="0" fontId="10" fillId="0" borderId="5" xfId="1" applyFont="1" applyFill="1" applyBorder="1" applyAlignment="1">
      <alignment vertical="center" wrapText="1"/>
    </xf>
    <xf numFmtId="164" fontId="15" fillId="0" borderId="8" xfId="0" applyNumberFormat="1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64" fontId="15" fillId="0" borderId="9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left" vertical="top"/>
    </xf>
    <xf numFmtId="164" fontId="7" fillId="0" borderId="5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164" fontId="4" fillId="0" borderId="7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164" fontId="7" fillId="0" borderId="7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 wrapText="1"/>
    </xf>
    <xf numFmtId="2" fontId="7" fillId="0" borderId="5" xfId="0" applyNumberFormat="1" applyFont="1" applyBorder="1" applyAlignment="1">
      <alignment horizontal="center" vertical="center"/>
    </xf>
    <xf numFmtId="2" fontId="12" fillId="0" borderId="5" xfId="0" applyNumberFormat="1" applyFont="1" applyBorder="1" applyAlignment="1">
      <alignment horizontal="center" vertical="center" shrinkToFit="1"/>
    </xf>
    <xf numFmtId="164" fontId="11" fillId="0" borderId="6" xfId="0" applyNumberFormat="1" applyFont="1" applyBorder="1" applyAlignment="1">
      <alignment vertical="center"/>
    </xf>
    <xf numFmtId="0" fontId="8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2" fontId="10" fillId="0" borderId="5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164" fontId="12" fillId="0" borderId="12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left" vertical="top" wrapText="1"/>
    </xf>
    <xf numFmtId="0" fontId="10" fillId="0" borderId="12" xfId="0" applyFont="1" applyBorder="1" applyAlignment="1">
      <alignment vertical="center" wrapText="1"/>
    </xf>
    <xf numFmtId="0" fontId="11" fillId="0" borderId="14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 wrapText="1"/>
    </xf>
    <xf numFmtId="164" fontId="12" fillId="0" borderId="16" xfId="0" applyNumberFormat="1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left" vertical="top" wrapText="1"/>
    </xf>
    <xf numFmtId="0" fontId="10" fillId="0" borderId="16" xfId="0" applyFont="1" applyBorder="1" applyAlignment="1">
      <alignment vertical="center" wrapText="1"/>
    </xf>
    <xf numFmtId="0" fontId="11" fillId="0" borderId="17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164" fontId="16" fillId="0" borderId="5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17" fillId="0" borderId="18" xfId="0" applyFont="1" applyBorder="1" applyAlignment="1">
      <alignment vertical="center"/>
    </xf>
    <xf numFmtId="164" fontId="17" fillId="0" borderId="18" xfId="0" applyNumberFormat="1" applyFont="1" applyBorder="1" applyAlignment="1">
      <alignment horizontal="center" vertical="center"/>
    </xf>
    <xf numFmtId="0" fontId="18" fillId="0" borderId="18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top" wrapText="1"/>
    </xf>
    <xf numFmtId="0" fontId="18" fillId="0" borderId="18" xfId="0" applyFont="1" applyBorder="1" applyAlignment="1">
      <alignment vertical="center" wrapText="1"/>
    </xf>
    <xf numFmtId="0" fontId="17" fillId="0" borderId="19" xfId="0" applyFont="1" applyBorder="1" applyAlignment="1">
      <alignment vertical="center"/>
    </xf>
    <xf numFmtId="0" fontId="21" fillId="0" borderId="5" xfId="2" applyFont="1" applyBorder="1" applyAlignment="1">
      <alignment horizontal="left" vertical="center" wrapText="1"/>
    </xf>
    <xf numFmtId="0" fontId="10" fillId="0" borderId="7" xfId="0" applyFont="1" applyBorder="1" applyAlignment="1">
      <alignment vertical="center"/>
    </xf>
    <xf numFmtId="0" fontId="21" fillId="0" borderId="7" xfId="2" applyFont="1" applyBorder="1" applyAlignment="1">
      <alignment horizontal="left" vertical="center" wrapText="1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164" fontId="7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vertical="center"/>
    </xf>
    <xf numFmtId="164" fontId="11" fillId="0" borderId="6" xfId="0" applyNumberFormat="1" applyFont="1" applyBorder="1" applyAlignment="1">
      <alignment vertical="center"/>
    </xf>
    <xf numFmtId="164" fontId="16" fillId="0" borderId="5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left" vertical="center" wrapText="1"/>
    </xf>
    <xf numFmtId="0" fontId="10" fillId="0" borderId="7" xfId="0" applyFont="1" applyBorder="1" applyAlignment="1">
      <alignment vertical="center" wrapText="1"/>
    </xf>
    <xf numFmtId="164" fontId="4" fillId="0" borderId="0" xfId="0" applyNumberFormat="1" applyFont="1" applyAlignment="1">
      <alignment horizontal="left" vertical="top"/>
    </xf>
    <xf numFmtId="0" fontId="10" fillId="0" borderId="5" xfId="0" applyFont="1" applyBorder="1" applyAlignment="1">
      <alignment horizontal="left" vertical="center" wrapText="1"/>
    </xf>
    <xf numFmtId="164" fontId="10" fillId="0" borderId="5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164" fontId="16" fillId="0" borderId="5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vertical="center"/>
    </xf>
    <xf numFmtId="164" fontId="10" fillId="0" borderId="5" xfId="0" applyNumberFormat="1" applyFont="1" applyBorder="1" applyAlignment="1">
      <alignment horizontal="center" vertical="center"/>
    </xf>
    <xf numFmtId="164" fontId="0" fillId="0" borderId="0" xfId="0" applyNumberFormat="1" applyFont="1" applyAlignment="1">
      <alignment vertical="center"/>
    </xf>
    <xf numFmtId="0" fontId="10" fillId="0" borderId="24" xfId="0" applyFont="1" applyBorder="1" applyAlignment="1">
      <alignment horizontal="left" vertical="center" wrapText="1"/>
    </xf>
    <xf numFmtId="0" fontId="10" fillId="0" borderId="24" xfId="1" applyFont="1" applyFill="1" applyBorder="1" applyAlignment="1">
      <alignment vertical="center" wrapText="1"/>
    </xf>
    <xf numFmtId="0" fontId="10" fillId="0" borderId="24" xfId="1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 wrapText="1"/>
    </xf>
    <xf numFmtId="165" fontId="7" fillId="0" borderId="5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top" wrapText="1"/>
    </xf>
    <xf numFmtId="0" fontId="14" fillId="0" borderId="22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 shrinkToFit="1"/>
    </xf>
    <xf numFmtId="164" fontId="11" fillId="0" borderId="6" xfId="0" applyNumberFormat="1" applyFont="1" applyBorder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9" fillId="0" borderId="7" xfId="0" applyNumberFormat="1" applyFont="1" applyBorder="1" applyAlignment="1">
      <alignment horizontal="center" vertical="center" shrinkToFit="1"/>
    </xf>
    <xf numFmtId="164" fontId="9" fillId="0" borderId="5" xfId="0" applyNumberFormat="1" applyFont="1" applyBorder="1" applyAlignment="1">
      <alignment horizontal="center" vertical="center" shrinkToFit="1"/>
    </xf>
    <xf numFmtId="164" fontId="9" fillId="0" borderId="11" xfId="0" applyNumberFormat="1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1" fillId="0" borderId="5" xfId="0" applyFont="1" applyBorder="1" applyAlignment="1">
      <alignment vertical="center"/>
    </xf>
    <xf numFmtId="164" fontId="11" fillId="0" borderId="5" xfId="0" applyNumberFormat="1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0" fillId="0" borderId="23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left" vertical="top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95"/>
  <sheetViews>
    <sheetView tabSelected="1" workbookViewId="0">
      <selection activeCell="M7" sqref="M7"/>
    </sheetView>
  </sheetViews>
  <sheetFormatPr defaultColWidth="14.42578125" defaultRowHeight="15" customHeight="1" x14ac:dyDescent="0.25"/>
  <cols>
    <col min="1" max="1" width="8.42578125" style="29" customWidth="1"/>
    <col min="2" max="2" width="16.85546875" style="29" customWidth="1"/>
    <col min="3" max="3" width="8.5703125" style="29" customWidth="1"/>
    <col min="4" max="4" width="8.42578125" style="29" customWidth="1"/>
    <col min="5" max="5" width="19.7109375" style="29" customWidth="1"/>
    <col min="6" max="6" width="7.28515625" style="29" customWidth="1"/>
    <col min="7" max="7" width="18.140625" style="29" customWidth="1"/>
    <col min="8" max="8" width="6.5703125" style="29" customWidth="1"/>
    <col min="9" max="9" width="17.7109375" style="29" customWidth="1"/>
    <col min="10" max="10" width="6.7109375" style="29" customWidth="1"/>
    <col min="11" max="11" width="7.42578125" style="29" customWidth="1"/>
    <col min="12" max="16384" width="14.42578125" style="29"/>
  </cols>
  <sheetData>
    <row r="1" spans="1:11" ht="12.75" customHeight="1" x14ac:dyDescent="0.25">
      <c r="A1" s="116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17.25" customHeight="1" x14ac:dyDescent="0.25">
      <c r="A2" s="118" t="s">
        <v>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15" customHeight="1" x14ac:dyDescent="0.25">
      <c r="A3" s="119" t="s">
        <v>142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</row>
    <row r="4" spans="1:11" ht="12.75" customHeight="1" x14ac:dyDescent="0.25">
      <c r="A4" s="120" t="s">
        <v>2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</row>
    <row r="5" spans="1:11" ht="12.75" customHeight="1" thickBot="1" x14ac:dyDescent="0.3">
      <c r="A5" s="1"/>
      <c r="B5" s="2"/>
      <c r="C5" s="3"/>
      <c r="D5" s="3"/>
      <c r="E5" s="3"/>
      <c r="F5" s="4"/>
      <c r="G5" s="3"/>
      <c r="H5" s="3"/>
      <c r="I5" s="3"/>
      <c r="J5" s="3"/>
      <c r="K5" s="3"/>
    </row>
    <row r="6" spans="1:11" ht="39" customHeight="1" x14ac:dyDescent="0.25">
      <c r="A6" s="121" t="s">
        <v>3</v>
      </c>
      <c r="B6" s="123" t="s">
        <v>4</v>
      </c>
      <c r="C6" s="123" t="s">
        <v>5</v>
      </c>
      <c r="D6" s="125"/>
      <c r="E6" s="125"/>
      <c r="F6" s="123" t="s">
        <v>55</v>
      </c>
      <c r="G6" s="123" t="s">
        <v>6</v>
      </c>
      <c r="H6" s="125"/>
      <c r="I6" s="125"/>
      <c r="J6" s="125"/>
      <c r="K6" s="126" t="s">
        <v>7</v>
      </c>
    </row>
    <row r="7" spans="1:11" ht="111" customHeight="1" x14ac:dyDescent="0.25">
      <c r="A7" s="122"/>
      <c r="B7" s="124"/>
      <c r="C7" s="45" t="s">
        <v>8</v>
      </c>
      <c r="D7" s="45" t="s">
        <v>9</v>
      </c>
      <c r="E7" s="45" t="s">
        <v>10</v>
      </c>
      <c r="F7" s="124"/>
      <c r="G7" s="45" t="s">
        <v>11</v>
      </c>
      <c r="H7" s="45" t="s">
        <v>12</v>
      </c>
      <c r="I7" s="45" t="s">
        <v>13</v>
      </c>
      <c r="J7" s="45" t="s">
        <v>12</v>
      </c>
      <c r="K7" s="127"/>
    </row>
    <row r="8" spans="1:11" ht="21" customHeight="1" x14ac:dyDescent="0.25">
      <c r="A8" s="102" t="s">
        <v>41</v>
      </c>
      <c r="B8" s="104" t="s">
        <v>14</v>
      </c>
      <c r="C8" s="131">
        <f>5.3+303.8</f>
        <v>309.10000000000002</v>
      </c>
      <c r="D8" s="16">
        <v>1</v>
      </c>
      <c r="E8" s="17" t="s">
        <v>18</v>
      </c>
      <c r="F8" s="133">
        <f>C8+SUM(D8:D20)</f>
        <v>495.20000000000005</v>
      </c>
      <c r="G8" s="54" t="s">
        <v>33</v>
      </c>
      <c r="H8" s="5">
        <v>1.8</v>
      </c>
      <c r="I8" s="17" t="str">
        <f>E8</f>
        <v>Господарчі товари</v>
      </c>
      <c r="J8" s="16">
        <f>D8</f>
        <v>1</v>
      </c>
      <c r="K8" s="128">
        <f>C8-SUM(H8:H26)</f>
        <v>76.200000000000017</v>
      </c>
    </row>
    <row r="9" spans="1:11" ht="23.25" customHeight="1" x14ac:dyDescent="0.25">
      <c r="A9" s="102"/>
      <c r="B9" s="104"/>
      <c r="C9" s="131"/>
      <c r="D9" s="16">
        <v>9.6</v>
      </c>
      <c r="E9" s="17" t="s">
        <v>15</v>
      </c>
      <c r="F9" s="133"/>
      <c r="G9" s="54" t="s">
        <v>71</v>
      </c>
      <c r="H9" s="5">
        <v>1.9</v>
      </c>
      <c r="I9" s="17" t="str">
        <f t="shared" ref="I9:I19" si="0">E9</f>
        <v>Побутова техніка</v>
      </c>
      <c r="J9" s="16">
        <f t="shared" ref="J9:J19" si="1">D9</f>
        <v>9.6</v>
      </c>
      <c r="K9" s="128"/>
    </row>
    <row r="10" spans="1:11" ht="20.25" customHeight="1" x14ac:dyDescent="0.25">
      <c r="A10" s="102"/>
      <c r="B10" s="104"/>
      <c r="C10" s="131"/>
      <c r="D10" s="16">
        <v>12.5</v>
      </c>
      <c r="E10" s="9" t="s">
        <v>20</v>
      </c>
      <c r="F10" s="133"/>
      <c r="G10" s="54" t="s">
        <v>18</v>
      </c>
      <c r="H10" s="5">
        <v>2.2999999999999998</v>
      </c>
      <c r="I10" s="17" t="str">
        <f t="shared" si="0"/>
        <v>Господарчий інвентар, вироби текстильні тощо</v>
      </c>
      <c r="J10" s="16">
        <f t="shared" si="1"/>
        <v>12.5</v>
      </c>
      <c r="K10" s="128"/>
    </row>
    <row r="11" spans="1:11" ht="20.25" customHeight="1" x14ac:dyDescent="0.25">
      <c r="A11" s="102"/>
      <c r="B11" s="104"/>
      <c r="C11" s="131"/>
      <c r="D11" s="16">
        <v>1.8</v>
      </c>
      <c r="E11" s="27" t="s">
        <v>50</v>
      </c>
      <c r="F11" s="133"/>
      <c r="G11" s="54" t="s">
        <v>72</v>
      </c>
      <c r="H11" s="5">
        <v>15.9</v>
      </c>
      <c r="I11" s="17" t="str">
        <f t="shared" si="0"/>
        <v>Вироби медпризначення</v>
      </c>
      <c r="J11" s="16">
        <f t="shared" si="1"/>
        <v>1.8</v>
      </c>
      <c r="K11" s="128"/>
    </row>
    <row r="12" spans="1:11" ht="13.5" customHeight="1" x14ac:dyDescent="0.25">
      <c r="A12" s="102"/>
      <c r="B12" s="104"/>
      <c r="C12" s="131"/>
      <c r="D12" s="16">
        <v>9.4</v>
      </c>
      <c r="E12" s="27" t="s">
        <v>49</v>
      </c>
      <c r="F12" s="133"/>
      <c r="G12" s="54" t="s">
        <v>42</v>
      </c>
      <c r="H12" s="5">
        <v>0.2</v>
      </c>
      <c r="I12" s="17" t="str">
        <f t="shared" si="0"/>
        <v>Комптехніка</v>
      </c>
      <c r="J12" s="16">
        <f t="shared" si="1"/>
        <v>9.4</v>
      </c>
      <c r="K12" s="128"/>
    </row>
    <row r="13" spans="1:11" ht="12" customHeight="1" x14ac:dyDescent="0.25">
      <c r="A13" s="102"/>
      <c r="B13" s="104"/>
      <c r="C13" s="131"/>
      <c r="D13" s="16">
        <f>4.3+47.1</f>
        <v>51.4</v>
      </c>
      <c r="E13" s="27" t="s">
        <v>30</v>
      </c>
      <c r="F13" s="133"/>
      <c r="G13" s="54" t="s">
        <v>73</v>
      </c>
      <c r="H13" s="5">
        <v>5.8</v>
      </c>
      <c r="I13" s="17" t="str">
        <f t="shared" si="0"/>
        <v>Медичне обладнання</v>
      </c>
      <c r="J13" s="16">
        <f t="shared" si="1"/>
        <v>51.4</v>
      </c>
      <c r="K13" s="128"/>
    </row>
    <row r="14" spans="1:11" ht="22.5" customHeight="1" x14ac:dyDescent="0.25">
      <c r="A14" s="102"/>
      <c r="B14" s="104"/>
      <c r="C14" s="131"/>
      <c r="D14" s="16">
        <v>1.3</v>
      </c>
      <c r="E14" s="27" t="s">
        <v>47</v>
      </c>
      <c r="F14" s="133"/>
      <c r="G14" s="54" t="s">
        <v>43</v>
      </c>
      <c r="H14" s="5">
        <v>67.5</v>
      </c>
      <c r="I14" s="9" t="str">
        <f t="shared" si="0"/>
        <v>Витратні медичні матеріали</v>
      </c>
      <c r="J14" s="16">
        <f t="shared" si="1"/>
        <v>1.3</v>
      </c>
      <c r="K14" s="128"/>
    </row>
    <row r="15" spans="1:11" ht="23.25" customHeight="1" x14ac:dyDescent="0.25">
      <c r="A15" s="102"/>
      <c r="B15" s="104"/>
      <c r="C15" s="131"/>
      <c r="D15" s="16">
        <v>9</v>
      </c>
      <c r="E15" s="27" t="s">
        <v>58</v>
      </c>
      <c r="F15" s="133"/>
      <c r="G15" s="54" t="s">
        <v>39</v>
      </c>
      <c r="H15" s="5">
        <v>2.1</v>
      </c>
      <c r="I15" s="9" t="str">
        <f t="shared" si="0"/>
        <v>М'який інвентар</v>
      </c>
      <c r="J15" s="16">
        <f t="shared" si="1"/>
        <v>9</v>
      </c>
      <c r="K15" s="128"/>
    </row>
    <row r="16" spans="1:11" ht="23.25" customHeight="1" x14ac:dyDescent="0.25">
      <c r="A16" s="102"/>
      <c r="B16" s="104"/>
      <c r="C16" s="131"/>
      <c r="D16" s="16">
        <v>0.3</v>
      </c>
      <c r="E16" s="27" t="s">
        <v>46</v>
      </c>
      <c r="F16" s="133"/>
      <c r="G16" s="54" t="s">
        <v>60</v>
      </c>
      <c r="H16" s="5">
        <v>40.5</v>
      </c>
      <c r="I16" s="9" t="str">
        <f t="shared" si="0"/>
        <v>Електротовари</v>
      </c>
      <c r="J16" s="16">
        <f t="shared" si="1"/>
        <v>0.3</v>
      </c>
      <c r="K16" s="128"/>
    </row>
    <row r="17" spans="1:13" ht="20.25" customHeight="1" x14ac:dyDescent="0.25">
      <c r="A17" s="102"/>
      <c r="B17" s="104"/>
      <c r="C17" s="131"/>
      <c r="D17" s="16">
        <f>39.3+38.5</f>
        <v>77.8</v>
      </c>
      <c r="E17" s="27" t="s">
        <v>29</v>
      </c>
      <c r="F17" s="133"/>
      <c r="G17" s="54" t="s">
        <v>15</v>
      </c>
      <c r="H17" s="5">
        <v>4</v>
      </c>
      <c r="I17" s="9" t="str">
        <f t="shared" si="0"/>
        <v>Меблі</v>
      </c>
      <c r="J17" s="16">
        <f t="shared" si="1"/>
        <v>77.8</v>
      </c>
      <c r="K17" s="128"/>
    </row>
    <row r="18" spans="1:13" ht="20.25" customHeight="1" x14ac:dyDescent="0.25">
      <c r="A18" s="102"/>
      <c r="B18" s="104"/>
      <c r="C18" s="131"/>
      <c r="D18" s="16">
        <v>3.4</v>
      </c>
      <c r="E18" s="27" t="s">
        <v>40</v>
      </c>
      <c r="F18" s="133"/>
      <c r="G18" s="54" t="s">
        <v>74</v>
      </c>
      <c r="H18" s="5">
        <v>7.6</v>
      </c>
      <c r="I18" s="9" t="str">
        <f t="shared" si="0"/>
        <v>Деззасоби</v>
      </c>
      <c r="J18" s="16">
        <f t="shared" si="1"/>
        <v>3.4</v>
      </c>
      <c r="K18" s="128"/>
    </row>
    <row r="19" spans="1:13" ht="20.25" customHeight="1" x14ac:dyDescent="0.25">
      <c r="A19" s="102"/>
      <c r="B19" s="104"/>
      <c r="C19" s="131"/>
      <c r="D19" s="16">
        <v>8.6</v>
      </c>
      <c r="E19" s="27" t="s">
        <v>63</v>
      </c>
      <c r="F19" s="133"/>
      <c r="G19" s="54" t="s">
        <v>44</v>
      </c>
      <c r="H19" s="5">
        <v>1.8</v>
      </c>
      <c r="I19" s="9" t="str">
        <f t="shared" si="0"/>
        <v>Продукти харчування</v>
      </c>
      <c r="J19" s="16">
        <f t="shared" si="1"/>
        <v>8.6</v>
      </c>
      <c r="K19" s="128"/>
    </row>
    <row r="20" spans="1:13" ht="20.25" customHeight="1" x14ac:dyDescent="0.25">
      <c r="A20" s="102"/>
      <c r="B20" s="104"/>
      <c r="C20" s="131"/>
      <c r="D20" s="16"/>
      <c r="E20" s="27"/>
      <c r="F20" s="133"/>
      <c r="G20" s="54" t="s">
        <v>75</v>
      </c>
      <c r="H20" s="5">
        <v>0.8</v>
      </c>
      <c r="I20" s="9"/>
      <c r="J20" s="44"/>
      <c r="K20" s="128"/>
    </row>
    <row r="21" spans="1:13" ht="20.25" customHeight="1" x14ac:dyDescent="0.25">
      <c r="A21" s="102"/>
      <c r="B21" s="104"/>
      <c r="C21" s="131"/>
      <c r="D21" s="44"/>
      <c r="E21" s="27"/>
      <c r="F21" s="133"/>
      <c r="G21" s="54" t="s">
        <v>38</v>
      </c>
      <c r="H21" s="5">
        <v>48</v>
      </c>
      <c r="I21" s="9"/>
      <c r="J21" s="44"/>
      <c r="K21" s="128"/>
    </row>
    <row r="22" spans="1:13" ht="20.25" customHeight="1" x14ac:dyDescent="0.25">
      <c r="A22" s="102"/>
      <c r="B22" s="104"/>
      <c r="C22" s="131"/>
      <c r="D22" s="44"/>
      <c r="E22" s="27"/>
      <c r="F22" s="133"/>
      <c r="G22" s="54" t="s">
        <v>67</v>
      </c>
      <c r="H22" s="5">
        <v>2.9</v>
      </c>
      <c r="I22" s="9"/>
      <c r="J22" s="44"/>
      <c r="K22" s="128"/>
    </row>
    <row r="23" spans="1:13" ht="20.25" customHeight="1" x14ac:dyDescent="0.25">
      <c r="A23" s="102"/>
      <c r="B23" s="104"/>
      <c r="C23" s="131"/>
      <c r="D23" s="44"/>
      <c r="E23" s="27"/>
      <c r="F23" s="133"/>
      <c r="G23" s="54" t="s">
        <v>76</v>
      </c>
      <c r="H23" s="5">
        <v>5.3</v>
      </c>
      <c r="I23" s="9"/>
      <c r="J23" s="44"/>
      <c r="K23" s="128"/>
    </row>
    <row r="24" spans="1:13" ht="34.5" customHeight="1" x14ac:dyDescent="0.25">
      <c r="A24" s="102"/>
      <c r="B24" s="104"/>
      <c r="C24" s="131"/>
      <c r="D24" s="44"/>
      <c r="E24" s="27"/>
      <c r="F24" s="133"/>
      <c r="G24" s="54" t="s">
        <v>77</v>
      </c>
      <c r="H24" s="5">
        <v>4.2</v>
      </c>
      <c r="I24" s="9"/>
      <c r="J24" s="44"/>
      <c r="K24" s="128"/>
    </row>
    <row r="25" spans="1:13" ht="20.25" customHeight="1" x14ac:dyDescent="0.25">
      <c r="A25" s="102"/>
      <c r="B25" s="104"/>
      <c r="C25" s="131"/>
      <c r="D25" s="44"/>
      <c r="E25" s="27"/>
      <c r="F25" s="133"/>
      <c r="G25" s="54" t="s">
        <v>61</v>
      </c>
      <c r="H25" s="5">
        <v>18.100000000000001</v>
      </c>
      <c r="I25" s="9"/>
      <c r="J25" s="44"/>
      <c r="K25" s="128"/>
    </row>
    <row r="26" spans="1:13" ht="20.25" customHeight="1" x14ac:dyDescent="0.25">
      <c r="A26" s="102"/>
      <c r="B26" s="104"/>
      <c r="C26" s="131"/>
      <c r="D26" s="44"/>
      <c r="E26" s="27"/>
      <c r="F26" s="133"/>
      <c r="G26" s="54" t="s">
        <v>37</v>
      </c>
      <c r="H26" s="5">
        <v>2.2000000000000002</v>
      </c>
      <c r="I26" s="9"/>
      <c r="J26" s="44"/>
      <c r="K26" s="128"/>
    </row>
    <row r="27" spans="1:13" ht="13.5" hidden="1" customHeight="1" x14ac:dyDescent="0.25">
      <c r="A27" s="102"/>
      <c r="B27" s="105"/>
      <c r="C27" s="137"/>
      <c r="D27" s="20"/>
      <c r="E27" s="17"/>
      <c r="F27" s="138"/>
      <c r="G27" s="26"/>
      <c r="H27" s="5"/>
      <c r="I27" s="6"/>
      <c r="J27" s="6"/>
      <c r="K27" s="129"/>
    </row>
    <row r="28" spans="1:13" ht="0.75" hidden="1" customHeight="1" x14ac:dyDescent="0.25">
      <c r="A28" s="102"/>
      <c r="B28" s="105"/>
      <c r="C28" s="137"/>
      <c r="D28" s="20"/>
      <c r="E28" s="17"/>
      <c r="F28" s="138"/>
      <c r="G28" s="26"/>
      <c r="H28" s="5"/>
      <c r="I28" s="6"/>
      <c r="J28" s="6"/>
      <c r="K28" s="129"/>
    </row>
    <row r="29" spans="1:13" ht="22.5" customHeight="1" x14ac:dyDescent="0.25">
      <c r="A29" s="102"/>
      <c r="B29" s="81" t="s">
        <v>78</v>
      </c>
      <c r="C29" s="28"/>
      <c r="D29" s="97">
        <v>4.8000000000000001E-2</v>
      </c>
      <c r="E29" s="9" t="s">
        <v>79</v>
      </c>
      <c r="F29" s="84">
        <f>D29</f>
        <v>4.8000000000000001E-2</v>
      </c>
      <c r="G29" s="26"/>
      <c r="H29" s="5"/>
      <c r="I29" s="9" t="str">
        <f t="shared" ref="I29:I75" si="2">E29</f>
        <v>Інвентар</v>
      </c>
      <c r="J29" s="44">
        <f>D29</f>
        <v>4.8000000000000001E-2</v>
      </c>
      <c r="K29" s="25"/>
    </row>
    <row r="30" spans="1:13" ht="25.5" customHeight="1" x14ac:dyDescent="0.25">
      <c r="A30" s="102"/>
      <c r="B30" s="27" t="s">
        <v>80</v>
      </c>
      <c r="C30" s="28"/>
      <c r="D30" s="44">
        <v>8.6</v>
      </c>
      <c r="E30" s="9" t="s">
        <v>81</v>
      </c>
      <c r="F30" s="47">
        <f>D30</f>
        <v>8.6</v>
      </c>
      <c r="G30" s="6"/>
      <c r="H30" s="6"/>
      <c r="I30" s="9" t="str">
        <f t="shared" si="2"/>
        <v>Мийні та чистильні засоби</v>
      </c>
      <c r="J30" s="44">
        <f t="shared" ref="J30:J75" si="3">D30</f>
        <v>8.6</v>
      </c>
      <c r="K30" s="8"/>
      <c r="M30" s="92"/>
    </row>
    <row r="31" spans="1:13" ht="18" customHeight="1" x14ac:dyDescent="0.25">
      <c r="A31" s="102"/>
      <c r="B31" s="27" t="s">
        <v>51</v>
      </c>
      <c r="C31" s="28"/>
      <c r="D31" s="44">
        <v>2.8</v>
      </c>
      <c r="E31" s="9" t="s">
        <v>82</v>
      </c>
      <c r="F31" s="47">
        <f t="shared" ref="F31:F39" si="4">D31</f>
        <v>2.8</v>
      </c>
      <c r="G31" s="6"/>
      <c r="H31" s="6"/>
      <c r="I31" s="9" t="str">
        <f t="shared" si="2"/>
        <v>Лікарські звасоби</v>
      </c>
      <c r="J31" s="44">
        <f t="shared" si="3"/>
        <v>2.8</v>
      </c>
      <c r="K31" s="8"/>
    </row>
    <row r="32" spans="1:13" ht="32.25" customHeight="1" x14ac:dyDescent="0.25">
      <c r="A32" s="102"/>
      <c r="B32" s="81" t="s">
        <v>83</v>
      </c>
      <c r="C32" s="28"/>
      <c r="D32" s="44">
        <v>13</v>
      </c>
      <c r="E32" s="9" t="s">
        <v>34</v>
      </c>
      <c r="F32" s="82">
        <f>D32</f>
        <v>13</v>
      </c>
      <c r="G32" s="6"/>
      <c r="H32" s="6"/>
      <c r="I32" s="9" t="str">
        <f t="shared" si="2"/>
        <v>Інші фармацевтичні препарати</v>
      </c>
      <c r="J32" s="44">
        <f t="shared" si="3"/>
        <v>13</v>
      </c>
      <c r="K32" s="8"/>
    </row>
    <row r="33" spans="1:13" ht="13.5" customHeight="1" x14ac:dyDescent="0.25">
      <c r="A33" s="102"/>
      <c r="B33" s="27" t="s">
        <v>84</v>
      </c>
      <c r="C33" s="28"/>
      <c r="D33" s="44">
        <v>21.8</v>
      </c>
      <c r="E33" s="9" t="s">
        <v>31</v>
      </c>
      <c r="F33" s="47">
        <f t="shared" si="4"/>
        <v>21.8</v>
      </c>
      <c r="G33" s="6"/>
      <c r="H33" s="6"/>
      <c r="I33" s="9" t="str">
        <f t="shared" si="2"/>
        <v>Лікарські засоби</v>
      </c>
      <c r="J33" s="44">
        <f t="shared" si="3"/>
        <v>21.8</v>
      </c>
      <c r="K33" s="8"/>
    </row>
    <row r="34" spans="1:13" ht="20.25" customHeight="1" x14ac:dyDescent="0.25">
      <c r="A34" s="102"/>
      <c r="B34" s="27" t="s">
        <v>52</v>
      </c>
      <c r="C34" s="28"/>
      <c r="D34" s="23">
        <v>0.03</v>
      </c>
      <c r="E34" s="9" t="s">
        <v>33</v>
      </c>
      <c r="F34" s="30">
        <f t="shared" si="4"/>
        <v>0.03</v>
      </c>
      <c r="G34" s="6"/>
      <c r="H34" s="6"/>
      <c r="I34" s="9" t="str">
        <f t="shared" si="2"/>
        <v>Вироби медичного призначення</v>
      </c>
      <c r="J34" s="44">
        <f t="shared" si="3"/>
        <v>0.03</v>
      </c>
      <c r="K34" s="8"/>
    </row>
    <row r="35" spans="1:13" ht="20.25" customHeight="1" x14ac:dyDescent="0.25">
      <c r="A35" s="102"/>
      <c r="B35" s="135" t="s">
        <v>17</v>
      </c>
      <c r="C35" s="28"/>
      <c r="D35" s="16">
        <v>11.9</v>
      </c>
      <c r="E35" s="81" t="s">
        <v>18</v>
      </c>
      <c r="F35" s="30">
        <f t="shared" si="4"/>
        <v>11.9</v>
      </c>
      <c r="G35" s="6"/>
      <c r="H35" s="6"/>
      <c r="I35" s="9" t="str">
        <f t="shared" si="2"/>
        <v>Господарчі товари</v>
      </c>
      <c r="J35" s="44">
        <f t="shared" si="3"/>
        <v>11.9</v>
      </c>
      <c r="K35" s="8"/>
    </row>
    <row r="36" spans="1:13" ht="20.25" customHeight="1" x14ac:dyDescent="0.25">
      <c r="A36" s="102"/>
      <c r="B36" s="135"/>
      <c r="C36" s="28"/>
      <c r="D36" s="16">
        <v>331.4</v>
      </c>
      <c r="E36" s="81" t="s">
        <v>16</v>
      </c>
      <c r="F36" s="30">
        <f t="shared" si="4"/>
        <v>331.4</v>
      </c>
      <c r="G36" s="6"/>
      <c r="H36" s="6"/>
      <c r="I36" s="9" t="str">
        <f t="shared" si="2"/>
        <v>Будівельні матеріали</v>
      </c>
      <c r="J36" s="44">
        <f t="shared" si="3"/>
        <v>331.4</v>
      </c>
      <c r="K36" s="8"/>
    </row>
    <row r="37" spans="1:13" ht="20.25" customHeight="1" x14ac:dyDescent="0.25">
      <c r="A37" s="102"/>
      <c r="B37" s="135"/>
      <c r="C37" s="28"/>
      <c r="D37" s="16">
        <v>19</v>
      </c>
      <c r="E37" s="81" t="s">
        <v>19</v>
      </c>
      <c r="F37" s="30">
        <f t="shared" si="4"/>
        <v>19</v>
      </c>
      <c r="G37" s="6"/>
      <c r="H37" s="6"/>
      <c r="I37" s="9" t="str">
        <f t="shared" si="2"/>
        <v>Вузли та деталі</v>
      </c>
      <c r="J37" s="44">
        <f t="shared" si="3"/>
        <v>19</v>
      </c>
      <c r="K37" s="8"/>
    </row>
    <row r="38" spans="1:13" ht="27.75" customHeight="1" x14ac:dyDescent="0.25">
      <c r="A38" s="102"/>
      <c r="B38" s="135"/>
      <c r="C38" s="28"/>
      <c r="D38" s="16">
        <v>17.100000000000001</v>
      </c>
      <c r="E38" s="93" t="s">
        <v>53</v>
      </c>
      <c r="F38" s="30">
        <f t="shared" si="4"/>
        <v>17.100000000000001</v>
      </c>
      <c r="G38" s="6"/>
      <c r="H38" s="6"/>
      <c r="I38" s="9" t="str">
        <f t="shared" si="2"/>
        <v>Витратні матеріали до комптехніки</v>
      </c>
      <c r="J38" s="44">
        <f t="shared" si="3"/>
        <v>17.100000000000001</v>
      </c>
      <c r="K38" s="8"/>
    </row>
    <row r="39" spans="1:13" ht="27.75" customHeight="1" x14ac:dyDescent="0.25">
      <c r="A39" s="102"/>
      <c r="B39" s="135"/>
      <c r="C39" s="28"/>
      <c r="D39" s="16">
        <v>26.6</v>
      </c>
      <c r="E39" s="81" t="s">
        <v>20</v>
      </c>
      <c r="F39" s="30">
        <f t="shared" si="4"/>
        <v>26.6</v>
      </c>
      <c r="G39" s="6"/>
      <c r="H39" s="6"/>
      <c r="I39" s="9" t="str">
        <f t="shared" si="2"/>
        <v>Господарчий інвентар, вироби текстильні тощо</v>
      </c>
      <c r="J39" s="44">
        <f t="shared" si="3"/>
        <v>26.6</v>
      </c>
      <c r="K39" s="8"/>
      <c r="M39" s="92"/>
    </row>
    <row r="40" spans="1:13" ht="20.25" customHeight="1" x14ac:dyDescent="0.25">
      <c r="A40" s="102"/>
      <c r="B40" s="135"/>
      <c r="C40" s="28"/>
      <c r="D40" s="16">
        <v>14.6</v>
      </c>
      <c r="E40" s="81" t="s">
        <v>21</v>
      </c>
      <c r="F40" s="7">
        <f>C40+D40</f>
        <v>14.6</v>
      </c>
      <c r="G40" s="6"/>
      <c r="H40" s="6"/>
      <c r="I40" s="9" t="str">
        <f t="shared" si="2"/>
        <v>Канцелярські товари, папір</v>
      </c>
      <c r="J40" s="44">
        <f t="shared" si="3"/>
        <v>14.6</v>
      </c>
      <c r="K40" s="8"/>
    </row>
    <row r="41" spans="1:13" ht="15" customHeight="1" x14ac:dyDescent="0.25">
      <c r="A41" s="102"/>
      <c r="B41" s="135"/>
      <c r="C41" s="28"/>
      <c r="D41" s="16">
        <v>13.9</v>
      </c>
      <c r="E41" s="81" t="s">
        <v>46</v>
      </c>
      <c r="F41" s="7">
        <f>C41+D41</f>
        <v>13.9</v>
      </c>
      <c r="G41" s="6"/>
      <c r="H41" s="6"/>
      <c r="I41" s="9" t="str">
        <f t="shared" si="2"/>
        <v>Електротовари</v>
      </c>
      <c r="J41" s="44">
        <f t="shared" si="3"/>
        <v>13.9</v>
      </c>
      <c r="K41" s="8"/>
    </row>
    <row r="42" spans="1:13" ht="27.75" customHeight="1" x14ac:dyDescent="0.25">
      <c r="A42" s="102"/>
      <c r="B42" s="135"/>
      <c r="C42" s="28"/>
      <c r="D42" s="16">
        <v>1.7</v>
      </c>
      <c r="E42" s="81" t="s">
        <v>22</v>
      </c>
      <c r="F42" s="7">
        <f>C42+D42</f>
        <v>1.7</v>
      </c>
      <c r="G42" s="6"/>
      <c r="H42" s="6"/>
      <c r="I42" s="9" t="str">
        <f t="shared" si="2"/>
        <v>Паливно-мастильні матеріали та запчастини</v>
      </c>
      <c r="J42" s="44">
        <f t="shared" si="3"/>
        <v>1.7</v>
      </c>
      <c r="K42" s="8"/>
    </row>
    <row r="43" spans="1:13" ht="17.25" customHeight="1" x14ac:dyDescent="0.25">
      <c r="A43" s="102"/>
      <c r="B43" s="135"/>
      <c r="C43" s="28"/>
      <c r="D43" s="16">
        <v>41.4</v>
      </c>
      <c r="E43" s="81" t="s">
        <v>45</v>
      </c>
      <c r="F43" s="7"/>
      <c r="G43" s="6"/>
      <c r="H43" s="6"/>
      <c r="I43" s="9" t="str">
        <f t="shared" si="2"/>
        <v>Сантехнічні вироби</v>
      </c>
      <c r="J43" s="44">
        <f t="shared" si="3"/>
        <v>41.4</v>
      </c>
      <c r="K43" s="8"/>
    </row>
    <row r="44" spans="1:13" ht="17.25" customHeight="1" x14ac:dyDescent="0.25">
      <c r="A44" s="102"/>
      <c r="B44" s="135"/>
      <c r="C44" s="28"/>
      <c r="D44" s="16">
        <v>19.600000000000001</v>
      </c>
      <c r="E44" s="81" t="s">
        <v>23</v>
      </c>
      <c r="F44" s="7">
        <f>C44+D44</f>
        <v>19.600000000000001</v>
      </c>
      <c r="G44" s="6"/>
      <c r="H44" s="6"/>
      <c r="I44" s="9" t="str">
        <f t="shared" si="2"/>
        <v>Бланочна, друкована продукція</v>
      </c>
      <c r="J44" s="44">
        <f t="shared" si="3"/>
        <v>19.600000000000001</v>
      </c>
      <c r="K44" s="8"/>
    </row>
    <row r="45" spans="1:13" ht="23.25" customHeight="1" x14ac:dyDescent="0.25">
      <c r="A45" s="102"/>
      <c r="B45" s="135"/>
      <c r="C45" s="28"/>
      <c r="D45" s="16">
        <v>8.8000000000000007</v>
      </c>
      <c r="E45" s="81" t="s">
        <v>81</v>
      </c>
      <c r="F45" s="7">
        <f>C45+D45</f>
        <v>8.8000000000000007</v>
      </c>
      <c r="G45" s="6"/>
      <c r="H45" s="6"/>
      <c r="I45" s="9" t="str">
        <f t="shared" si="2"/>
        <v>Мийні та чистильні засоби</v>
      </c>
      <c r="J45" s="44">
        <f t="shared" si="3"/>
        <v>8.8000000000000007</v>
      </c>
      <c r="K45" s="8"/>
    </row>
    <row r="46" spans="1:13" ht="13.5" customHeight="1" x14ac:dyDescent="0.25">
      <c r="A46" s="102"/>
      <c r="B46" s="135"/>
      <c r="C46" s="28"/>
      <c r="D46" s="16">
        <f>5.8+16</f>
        <v>21.8</v>
      </c>
      <c r="E46" s="81" t="s">
        <v>15</v>
      </c>
      <c r="F46" s="7">
        <f t="shared" ref="F46:F75" si="5">C46+D46</f>
        <v>21.8</v>
      </c>
      <c r="G46" s="6"/>
      <c r="H46" s="6"/>
      <c r="I46" s="9" t="str">
        <f t="shared" si="2"/>
        <v>Побутова техніка</v>
      </c>
      <c r="J46" s="44">
        <f t="shared" si="3"/>
        <v>21.8</v>
      </c>
      <c r="K46" s="8"/>
    </row>
    <row r="47" spans="1:13" ht="22.5" customHeight="1" x14ac:dyDescent="0.25">
      <c r="A47" s="102"/>
      <c r="B47" s="135"/>
      <c r="C47" s="28"/>
      <c r="D47" s="16">
        <v>35</v>
      </c>
      <c r="E47" s="81" t="s">
        <v>59</v>
      </c>
      <c r="F47" s="7">
        <f t="shared" si="5"/>
        <v>35</v>
      </c>
      <c r="G47" s="6"/>
      <c r="H47" s="6"/>
      <c r="I47" s="9" t="str">
        <f t="shared" si="2"/>
        <v>Вогнегасники, предмети протипожежного значення</v>
      </c>
      <c r="J47" s="44">
        <f t="shared" si="3"/>
        <v>35</v>
      </c>
      <c r="K47" s="8"/>
    </row>
    <row r="48" spans="1:13" ht="15" customHeight="1" x14ac:dyDescent="0.25">
      <c r="A48" s="102"/>
      <c r="B48" s="135"/>
      <c r="C48" s="28"/>
      <c r="D48" s="16">
        <v>46.2</v>
      </c>
      <c r="E48" s="81" t="s">
        <v>29</v>
      </c>
      <c r="F48" s="7">
        <f t="shared" si="5"/>
        <v>46.2</v>
      </c>
      <c r="G48" s="6"/>
      <c r="H48" s="6"/>
      <c r="I48" s="9" t="str">
        <f t="shared" si="2"/>
        <v>Меблі</v>
      </c>
      <c r="J48" s="44">
        <f t="shared" si="3"/>
        <v>46.2</v>
      </c>
      <c r="K48" s="8"/>
    </row>
    <row r="49" spans="1:11" ht="21" customHeight="1" x14ac:dyDescent="0.25">
      <c r="A49" s="102"/>
      <c r="B49" s="135"/>
      <c r="C49" s="28"/>
      <c r="D49" s="16">
        <v>46.1</v>
      </c>
      <c r="E49" s="81" t="s">
        <v>85</v>
      </c>
      <c r="F49" s="7">
        <f t="shared" si="5"/>
        <v>46.1</v>
      </c>
      <c r="G49" s="6"/>
      <c r="H49" s="6"/>
      <c r="I49" s="9" t="str">
        <f t="shared" si="2"/>
        <v>Комп- та оргтаехніка</v>
      </c>
      <c r="J49" s="44">
        <f t="shared" si="3"/>
        <v>46.1</v>
      </c>
      <c r="K49" s="8"/>
    </row>
    <row r="50" spans="1:11" ht="21" customHeight="1" x14ac:dyDescent="0.25">
      <c r="A50" s="102"/>
      <c r="B50" s="135"/>
      <c r="C50" s="28"/>
      <c r="D50" s="16">
        <v>35.6</v>
      </c>
      <c r="E50" s="81" t="s">
        <v>31</v>
      </c>
      <c r="F50" s="7">
        <f t="shared" si="5"/>
        <v>35.6</v>
      </c>
      <c r="G50" s="6"/>
      <c r="H50" s="6"/>
      <c r="I50" s="9" t="str">
        <f t="shared" si="2"/>
        <v>Лікарські засоби</v>
      </c>
      <c r="J50" s="44">
        <f t="shared" si="3"/>
        <v>35.6</v>
      </c>
      <c r="K50" s="8"/>
    </row>
    <row r="51" spans="1:11" ht="21" customHeight="1" x14ac:dyDescent="0.25">
      <c r="A51" s="102"/>
      <c r="B51" s="135"/>
      <c r="C51" s="28"/>
      <c r="D51" s="16">
        <v>3</v>
      </c>
      <c r="E51" s="81" t="s">
        <v>57</v>
      </c>
      <c r="F51" s="7">
        <f t="shared" si="5"/>
        <v>3</v>
      </c>
      <c r="G51" s="6"/>
      <c r="H51" s="6"/>
      <c r="I51" s="9" t="str">
        <f t="shared" si="2"/>
        <v>Спирт етиловий</v>
      </c>
      <c r="J51" s="44">
        <f t="shared" si="3"/>
        <v>3</v>
      </c>
      <c r="K51" s="8"/>
    </row>
    <row r="52" spans="1:11" ht="21" customHeight="1" x14ac:dyDescent="0.25">
      <c r="A52" s="102"/>
      <c r="B52" s="135"/>
      <c r="C52" s="28"/>
      <c r="D52" s="16">
        <v>28.1</v>
      </c>
      <c r="E52" s="81" t="s">
        <v>32</v>
      </c>
      <c r="F52" s="7">
        <f t="shared" si="5"/>
        <v>28.1</v>
      </c>
      <c r="G52" s="6"/>
      <c r="H52" s="6"/>
      <c r="I52" s="9" t="str">
        <f t="shared" si="2"/>
        <v>Витратні матеріали</v>
      </c>
      <c r="J52" s="44">
        <f t="shared" si="3"/>
        <v>28.1</v>
      </c>
      <c r="K52" s="8"/>
    </row>
    <row r="53" spans="1:11" ht="21" customHeight="1" x14ac:dyDescent="0.25">
      <c r="A53" s="102"/>
      <c r="B53" s="135"/>
      <c r="C53" s="28"/>
      <c r="D53" s="16">
        <v>25.7</v>
      </c>
      <c r="E53" s="81" t="s">
        <v>86</v>
      </c>
      <c r="F53" s="7">
        <f t="shared" si="5"/>
        <v>25.7</v>
      </c>
      <c r="G53" s="6"/>
      <c r="H53" s="6"/>
      <c r="I53" s="9" t="str">
        <f t="shared" si="2"/>
        <v>Медичний інструментарій</v>
      </c>
      <c r="J53" s="44">
        <f t="shared" si="3"/>
        <v>25.7</v>
      </c>
      <c r="K53" s="8"/>
    </row>
    <row r="54" spans="1:11" ht="21" customHeight="1" x14ac:dyDescent="0.25">
      <c r="A54" s="102"/>
      <c r="B54" s="135"/>
      <c r="C54" s="28"/>
      <c r="D54" s="16">
        <v>5.2</v>
      </c>
      <c r="E54" s="81" t="s">
        <v>33</v>
      </c>
      <c r="F54" s="7">
        <f t="shared" si="5"/>
        <v>5.2</v>
      </c>
      <c r="G54" s="6"/>
      <c r="H54" s="6"/>
      <c r="I54" s="9" t="str">
        <f t="shared" si="2"/>
        <v>Вироби медичного призначення</v>
      </c>
      <c r="J54" s="44">
        <f t="shared" si="3"/>
        <v>5.2</v>
      </c>
      <c r="K54" s="8"/>
    </row>
    <row r="55" spans="1:11" ht="21" customHeight="1" x14ac:dyDescent="0.25">
      <c r="A55" s="102"/>
      <c r="B55" s="135"/>
      <c r="C55" s="28"/>
      <c r="D55" s="16">
        <v>301.39999999999998</v>
      </c>
      <c r="E55" s="81" t="s">
        <v>34</v>
      </c>
      <c r="F55" s="24">
        <f t="shared" si="5"/>
        <v>301.39999999999998</v>
      </c>
      <c r="G55" s="6"/>
      <c r="H55" s="6"/>
      <c r="I55" s="9" t="str">
        <f t="shared" si="2"/>
        <v>Інші фармацевтичні препарати</v>
      </c>
      <c r="J55" s="44">
        <f t="shared" si="3"/>
        <v>301.39999999999998</v>
      </c>
      <c r="K55" s="8"/>
    </row>
    <row r="56" spans="1:11" ht="21" customHeight="1" x14ac:dyDescent="0.25">
      <c r="A56" s="102"/>
      <c r="B56" s="135"/>
      <c r="C56" s="28"/>
      <c r="D56" s="16">
        <f>12.1+187.7</f>
        <v>199.79999999999998</v>
      </c>
      <c r="E56" s="81" t="s">
        <v>87</v>
      </c>
      <c r="F56" s="7">
        <f t="shared" si="5"/>
        <v>199.79999999999998</v>
      </c>
      <c r="G56" s="6"/>
      <c r="H56" s="6"/>
      <c r="I56" s="9" t="str">
        <f t="shared" si="2"/>
        <v xml:space="preserve">Медичне обладнання </v>
      </c>
      <c r="J56" s="44">
        <f t="shared" si="3"/>
        <v>199.79999999999998</v>
      </c>
      <c r="K56" s="8"/>
    </row>
    <row r="57" spans="1:11" ht="21" customHeight="1" x14ac:dyDescent="0.25">
      <c r="A57" s="102"/>
      <c r="B57" s="135"/>
      <c r="C57" s="28"/>
      <c r="D57" s="16">
        <f>13.6</f>
        <v>13.6</v>
      </c>
      <c r="E57" s="81" t="s">
        <v>88</v>
      </c>
      <c r="F57" s="7">
        <f t="shared" si="5"/>
        <v>13.6</v>
      </c>
      <c r="G57" s="6"/>
      <c r="H57" s="6"/>
      <c r="I57" s="9" t="str">
        <f t="shared" si="2"/>
        <v>Дезинфікуючі розчини</v>
      </c>
      <c r="J57" s="44">
        <f t="shared" si="3"/>
        <v>13.6</v>
      </c>
      <c r="K57" s="8"/>
    </row>
    <row r="58" spans="1:11" ht="21" customHeight="1" x14ac:dyDescent="0.25">
      <c r="A58" s="102"/>
      <c r="B58" s="135"/>
      <c r="C58" s="28"/>
      <c r="D58" s="16">
        <v>0.3</v>
      </c>
      <c r="E58" s="81" t="s">
        <v>63</v>
      </c>
      <c r="F58" s="7">
        <f t="shared" si="5"/>
        <v>0.3</v>
      </c>
      <c r="G58" s="6"/>
      <c r="H58" s="6"/>
      <c r="I58" s="9" t="str">
        <f t="shared" si="2"/>
        <v>Продукти харчування</v>
      </c>
      <c r="J58" s="44">
        <f t="shared" si="3"/>
        <v>0.3</v>
      </c>
      <c r="K58" s="8"/>
    </row>
    <row r="59" spans="1:11" ht="21" customHeight="1" x14ac:dyDescent="0.25">
      <c r="A59" s="102"/>
      <c r="B59" s="135"/>
      <c r="C59" s="28"/>
      <c r="D59" s="16">
        <v>20.100000000000001</v>
      </c>
      <c r="E59" s="93" t="s">
        <v>24</v>
      </c>
      <c r="F59" s="7">
        <f t="shared" si="5"/>
        <v>20.100000000000001</v>
      </c>
      <c r="G59" s="6"/>
      <c r="H59" s="6"/>
      <c r="I59" s="9" t="str">
        <f t="shared" si="2"/>
        <v>Послуги з метрології та стандартизації</v>
      </c>
      <c r="J59" s="44">
        <f t="shared" si="3"/>
        <v>20.100000000000001</v>
      </c>
      <c r="K59" s="8"/>
    </row>
    <row r="60" spans="1:11" ht="21" customHeight="1" x14ac:dyDescent="0.25">
      <c r="A60" s="102"/>
      <c r="B60" s="135"/>
      <c r="C60" s="28"/>
      <c r="D60" s="16">
        <v>26.1</v>
      </c>
      <c r="E60" s="94" t="s">
        <v>25</v>
      </c>
      <c r="F60" s="7">
        <f t="shared" si="5"/>
        <v>26.1</v>
      </c>
      <c r="G60" s="6"/>
      <c r="H60" s="6"/>
      <c r="I60" s="9" t="str">
        <f t="shared" si="2"/>
        <v xml:space="preserve">Послуги з монтажу,  технічного  обслуговування і ремонту медичного устаткування   </v>
      </c>
      <c r="J60" s="44">
        <f t="shared" si="3"/>
        <v>26.1</v>
      </c>
      <c r="K60" s="8"/>
    </row>
    <row r="61" spans="1:11" s="85" customFormat="1" ht="21" customHeight="1" x14ac:dyDescent="0.25">
      <c r="A61" s="102"/>
      <c r="B61" s="135"/>
      <c r="C61" s="83"/>
      <c r="D61" s="16">
        <v>4.5999999999999996</v>
      </c>
      <c r="E61" s="94" t="s">
        <v>26</v>
      </c>
      <c r="F61" s="7">
        <f t="shared" si="5"/>
        <v>4.5999999999999996</v>
      </c>
      <c r="G61" s="6"/>
      <c r="H61" s="6"/>
      <c r="I61" s="9" t="str">
        <f t="shared" ref="I61:I66" si="6">E61</f>
        <v xml:space="preserve">Послуги з технічного обслуговування і ремонту конторських, лічильних машин та комп'ютерної техніки </v>
      </c>
      <c r="J61" s="86">
        <f t="shared" ref="J61:J66" si="7">D61</f>
        <v>4.5999999999999996</v>
      </c>
      <c r="K61" s="8"/>
    </row>
    <row r="62" spans="1:11" s="85" customFormat="1" ht="21" customHeight="1" x14ac:dyDescent="0.25">
      <c r="A62" s="102"/>
      <c r="B62" s="135"/>
      <c r="C62" s="83"/>
      <c r="D62" s="16">
        <v>2.9</v>
      </c>
      <c r="E62" s="93" t="s">
        <v>65</v>
      </c>
      <c r="F62" s="7">
        <f t="shared" si="5"/>
        <v>2.9</v>
      </c>
      <c r="G62" s="6"/>
      <c r="H62" s="6"/>
      <c r="I62" s="9" t="str">
        <f t="shared" si="6"/>
        <v>Поточний ремонт приміщень, мереж, систем вентиляції</v>
      </c>
      <c r="J62" s="86">
        <f t="shared" si="7"/>
        <v>2.9</v>
      </c>
      <c r="K62" s="8"/>
    </row>
    <row r="63" spans="1:11" s="85" customFormat="1" ht="21" customHeight="1" x14ac:dyDescent="0.25">
      <c r="A63" s="102"/>
      <c r="B63" s="135"/>
      <c r="C63" s="83"/>
      <c r="D63" s="16">
        <v>0.2</v>
      </c>
      <c r="E63" s="93" t="s">
        <v>27</v>
      </c>
      <c r="F63" s="7">
        <f t="shared" si="5"/>
        <v>0.2</v>
      </c>
      <c r="G63" s="6"/>
      <c r="H63" s="6"/>
      <c r="I63" s="9" t="str">
        <f t="shared" si="6"/>
        <v>Телекомунікаційні послуги</v>
      </c>
      <c r="J63" s="86">
        <f t="shared" si="7"/>
        <v>0.2</v>
      </c>
      <c r="K63" s="8"/>
    </row>
    <row r="64" spans="1:11" s="85" customFormat="1" ht="21" customHeight="1" x14ac:dyDescent="0.25">
      <c r="A64" s="102"/>
      <c r="B64" s="135"/>
      <c r="C64" s="83"/>
      <c r="D64" s="16">
        <v>4.9000000000000004</v>
      </c>
      <c r="E64" s="95" t="s">
        <v>54</v>
      </c>
      <c r="F64" s="7">
        <f t="shared" si="5"/>
        <v>4.9000000000000004</v>
      </c>
      <c r="G64" s="6"/>
      <c r="H64" s="6"/>
      <c r="I64" s="9" t="str">
        <f t="shared" si="6"/>
        <v>Послуги зі страхування</v>
      </c>
      <c r="J64" s="86">
        <f t="shared" si="7"/>
        <v>4.9000000000000004</v>
      </c>
      <c r="K64" s="8"/>
    </row>
    <row r="65" spans="1:11" s="85" customFormat="1" ht="21" customHeight="1" x14ac:dyDescent="0.25">
      <c r="A65" s="102"/>
      <c r="B65" s="135"/>
      <c r="C65" s="83"/>
      <c r="D65" s="16">
        <v>8.4</v>
      </c>
      <c r="E65" s="94" t="s">
        <v>89</v>
      </c>
      <c r="F65" s="7">
        <f t="shared" si="5"/>
        <v>8.4</v>
      </c>
      <c r="G65" s="6"/>
      <c r="H65" s="6"/>
      <c r="I65" s="9" t="str">
        <f t="shared" si="6"/>
        <v>Послуги забезпечення протипожежної безпеки, в т.ч. освідчення та перезарядка вогнегасників</v>
      </c>
      <c r="J65" s="86">
        <f t="shared" si="7"/>
        <v>8.4</v>
      </c>
      <c r="K65" s="8"/>
    </row>
    <row r="66" spans="1:11" s="85" customFormat="1" ht="21" customHeight="1" x14ac:dyDescent="0.25">
      <c r="A66" s="102"/>
      <c r="B66" s="135"/>
      <c r="C66" s="83"/>
      <c r="D66" s="16">
        <v>1</v>
      </c>
      <c r="E66" s="94" t="s">
        <v>66</v>
      </c>
      <c r="F66" s="7">
        <f t="shared" si="5"/>
        <v>1</v>
      </c>
      <c r="G66" s="6"/>
      <c r="H66" s="6"/>
      <c r="I66" s="9" t="str">
        <f t="shared" si="6"/>
        <v>Послуги з техобслуговування та ремонту автомобілів</v>
      </c>
      <c r="J66" s="86">
        <f t="shared" si="7"/>
        <v>1</v>
      </c>
      <c r="K66" s="8"/>
    </row>
    <row r="67" spans="1:11" ht="22.5" customHeight="1" x14ac:dyDescent="0.25">
      <c r="A67" s="102"/>
      <c r="B67" s="135"/>
      <c r="C67" s="28"/>
      <c r="D67" s="16">
        <v>40</v>
      </c>
      <c r="E67" s="96" t="s">
        <v>48</v>
      </c>
      <c r="F67" s="7">
        <f>C67+D67</f>
        <v>40</v>
      </c>
      <c r="G67" s="6"/>
      <c r="H67" s="6"/>
      <c r="I67" s="9" t="str">
        <f t="shared" si="2"/>
        <v>Оренда обладнання</v>
      </c>
      <c r="J67" s="44">
        <f t="shared" si="3"/>
        <v>40</v>
      </c>
      <c r="K67" s="8"/>
    </row>
    <row r="68" spans="1:11" ht="23.25" customHeight="1" x14ac:dyDescent="0.25">
      <c r="A68" s="102"/>
      <c r="B68" s="135"/>
      <c r="C68" s="28"/>
      <c r="D68" s="16">
        <v>7.3</v>
      </c>
      <c r="E68" s="93" t="s">
        <v>90</v>
      </c>
      <c r="F68" s="7">
        <f t="shared" si="5"/>
        <v>7.3</v>
      </c>
      <c r="G68" s="6"/>
      <c r="H68" s="6"/>
      <c r="I68" s="9" t="str">
        <f t="shared" si="2"/>
        <v>Послуги з навчання</v>
      </c>
      <c r="J68" s="44">
        <f t="shared" si="3"/>
        <v>7.3</v>
      </c>
      <c r="K68" s="8"/>
    </row>
    <row r="69" spans="1:11" ht="21.75" customHeight="1" thickBot="1" x14ac:dyDescent="0.3">
      <c r="A69" s="102"/>
      <c r="B69" s="135"/>
      <c r="C69" s="28"/>
      <c r="D69" s="16">
        <v>165.9</v>
      </c>
      <c r="E69" s="93" t="s">
        <v>28</v>
      </c>
      <c r="F69" s="7">
        <f t="shared" si="5"/>
        <v>165.9</v>
      </c>
      <c r="G69" s="6"/>
      <c r="H69" s="6"/>
      <c r="I69" s="9" t="str">
        <f t="shared" si="2"/>
        <v>Інші послуги (крім комунальних)</v>
      </c>
      <c r="J69" s="44">
        <f t="shared" si="3"/>
        <v>165.9</v>
      </c>
      <c r="K69" s="8"/>
    </row>
    <row r="70" spans="1:11" ht="19.5" hidden="1" customHeight="1" x14ac:dyDescent="0.25">
      <c r="A70" s="102"/>
      <c r="B70" s="135"/>
      <c r="C70" s="28"/>
      <c r="D70" s="16"/>
      <c r="E70" s="93"/>
      <c r="F70" s="7">
        <f t="shared" si="5"/>
        <v>0</v>
      </c>
      <c r="G70" s="6"/>
      <c r="H70" s="6"/>
      <c r="I70" s="9">
        <f t="shared" si="2"/>
        <v>0</v>
      </c>
      <c r="J70" s="44">
        <f t="shared" si="3"/>
        <v>0</v>
      </c>
      <c r="K70" s="8"/>
    </row>
    <row r="71" spans="1:11" ht="26.25" hidden="1" customHeight="1" x14ac:dyDescent="0.25">
      <c r="A71" s="102"/>
      <c r="B71" s="135"/>
      <c r="C71" s="28"/>
      <c r="D71" s="44"/>
      <c r="E71" s="27"/>
      <c r="F71" s="7">
        <f t="shared" si="5"/>
        <v>0</v>
      </c>
      <c r="G71" s="6"/>
      <c r="H71" s="6"/>
      <c r="I71" s="9">
        <f t="shared" si="2"/>
        <v>0</v>
      </c>
      <c r="J71" s="44">
        <f t="shared" si="3"/>
        <v>0</v>
      </c>
      <c r="K71" s="8"/>
    </row>
    <row r="72" spans="1:11" ht="13.5" hidden="1" customHeight="1" x14ac:dyDescent="0.25">
      <c r="A72" s="102"/>
      <c r="B72" s="135"/>
      <c r="C72" s="28"/>
      <c r="D72" s="44"/>
      <c r="E72" s="27"/>
      <c r="F72" s="7">
        <f t="shared" si="5"/>
        <v>0</v>
      </c>
      <c r="G72" s="6"/>
      <c r="H72" s="6"/>
      <c r="I72" s="9">
        <f t="shared" si="2"/>
        <v>0</v>
      </c>
      <c r="J72" s="44">
        <f t="shared" si="3"/>
        <v>0</v>
      </c>
      <c r="K72" s="8"/>
    </row>
    <row r="73" spans="1:11" ht="13.5" hidden="1" customHeight="1" x14ac:dyDescent="0.25">
      <c r="A73" s="102"/>
      <c r="B73" s="135"/>
      <c r="C73" s="28"/>
      <c r="D73" s="44"/>
      <c r="E73" s="27"/>
      <c r="F73" s="7">
        <f t="shared" si="5"/>
        <v>0</v>
      </c>
      <c r="G73" s="6"/>
      <c r="H73" s="6"/>
      <c r="I73" s="9">
        <f t="shared" si="2"/>
        <v>0</v>
      </c>
      <c r="J73" s="44">
        <f t="shared" si="3"/>
        <v>0</v>
      </c>
      <c r="K73" s="8"/>
    </row>
    <row r="74" spans="1:11" ht="13.5" hidden="1" customHeight="1" x14ac:dyDescent="0.25">
      <c r="A74" s="102"/>
      <c r="B74" s="135"/>
      <c r="C74" s="28"/>
      <c r="D74" s="44"/>
      <c r="E74" s="27"/>
      <c r="F74" s="7">
        <f t="shared" si="5"/>
        <v>0</v>
      </c>
      <c r="G74" s="6"/>
      <c r="H74" s="6"/>
      <c r="I74" s="9">
        <f t="shared" si="2"/>
        <v>0</v>
      </c>
      <c r="J74" s="44">
        <f t="shared" si="3"/>
        <v>0</v>
      </c>
      <c r="K74" s="8"/>
    </row>
    <row r="75" spans="1:11" ht="19.5" hidden="1" customHeight="1" thickBot="1" x14ac:dyDescent="0.3">
      <c r="A75" s="103"/>
      <c r="B75" s="136"/>
      <c r="C75" s="37"/>
      <c r="D75" s="38"/>
      <c r="E75" s="39"/>
      <c r="F75" s="40">
        <f t="shared" si="5"/>
        <v>0</v>
      </c>
      <c r="G75" s="41"/>
      <c r="H75" s="41"/>
      <c r="I75" s="42">
        <f t="shared" si="2"/>
        <v>0</v>
      </c>
      <c r="J75" s="38">
        <f t="shared" si="3"/>
        <v>0</v>
      </c>
      <c r="K75" s="43"/>
    </row>
    <row r="76" spans="1:11" ht="19.5" customHeight="1" thickBot="1" x14ac:dyDescent="0.3">
      <c r="A76" s="106" t="s">
        <v>91</v>
      </c>
      <c r="B76" s="107"/>
      <c r="C76" s="57">
        <f>C8</f>
        <v>309.10000000000002</v>
      </c>
      <c r="D76" s="49">
        <f>SUM(D8:D75)</f>
        <v>1781.578</v>
      </c>
      <c r="E76" s="59"/>
      <c r="F76" s="49">
        <f>F8+SUM(F29:F75)</f>
        <v>2049.2780000000002</v>
      </c>
      <c r="G76" s="60"/>
      <c r="H76" s="49">
        <f>SUM(H8:H26)</f>
        <v>232.9</v>
      </c>
      <c r="I76" s="59"/>
      <c r="J76" s="49">
        <f>SUM(J8:J75)</f>
        <v>1781.578</v>
      </c>
      <c r="K76" s="58"/>
    </row>
    <row r="77" spans="1:11" ht="19.5" customHeight="1" x14ac:dyDescent="0.25">
      <c r="A77" s="113" t="s">
        <v>56</v>
      </c>
      <c r="B77" s="115" t="s">
        <v>14</v>
      </c>
      <c r="C77" s="130">
        <v>408.9</v>
      </c>
      <c r="D77" s="21">
        <v>6</v>
      </c>
      <c r="E77" s="89" t="s">
        <v>58</v>
      </c>
      <c r="F77" s="132">
        <f>C77+SUM(D77:D113)</f>
        <v>509.4</v>
      </c>
      <c r="G77" s="56" t="s">
        <v>18</v>
      </c>
      <c r="H77" s="18">
        <v>3.5</v>
      </c>
      <c r="I77" s="56" t="str">
        <f>E77</f>
        <v>М'який інвентар</v>
      </c>
      <c r="J77" s="21">
        <f>D77</f>
        <v>6</v>
      </c>
      <c r="K77" s="134">
        <f>K8+F77-SUM(H77:H113)-SUM(J77:J85)</f>
        <v>34.100000000000037</v>
      </c>
    </row>
    <row r="78" spans="1:11" ht="19.5" customHeight="1" x14ac:dyDescent="0.25">
      <c r="A78" s="102"/>
      <c r="B78" s="104"/>
      <c r="C78" s="131"/>
      <c r="D78" s="16">
        <v>1.5</v>
      </c>
      <c r="E78" s="17" t="s">
        <v>92</v>
      </c>
      <c r="F78" s="133"/>
      <c r="G78" s="54" t="s">
        <v>40</v>
      </c>
      <c r="H78" s="5">
        <v>0.4</v>
      </c>
      <c r="I78" s="54" t="str">
        <f t="shared" ref="I78:I88" si="8">E78</f>
        <v>Друкована продукція</v>
      </c>
      <c r="J78" s="16">
        <f t="shared" ref="J78:J88" si="9">D78</f>
        <v>1.5</v>
      </c>
      <c r="K78" s="128"/>
    </row>
    <row r="79" spans="1:11" ht="19.5" customHeight="1" x14ac:dyDescent="0.25">
      <c r="A79" s="102"/>
      <c r="B79" s="104"/>
      <c r="C79" s="131"/>
      <c r="D79" s="16">
        <v>2.7</v>
      </c>
      <c r="E79" s="9" t="s">
        <v>93</v>
      </c>
      <c r="F79" s="133"/>
      <c r="G79" s="54" t="s">
        <v>115</v>
      </c>
      <c r="H79" s="5">
        <v>5.3</v>
      </c>
      <c r="I79" s="54" t="str">
        <f t="shared" si="8"/>
        <v>Мийні засоби</v>
      </c>
      <c r="J79" s="16">
        <f t="shared" si="9"/>
        <v>2.7</v>
      </c>
      <c r="K79" s="128"/>
    </row>
    <row r="80" spans="1:11" ht="19.5" customHeight="1" x14ac:dyDescent="0.25">
      <c r="A80" s="102"/>
      <c r="B80" s="104"/>
      <c r="C80" s="131"/>
      <c r="D80" s="16">
        <v>5</v>
      </c>
      <c r="E80" s="89" t="s">
        <v>29</v>
      </c>
      <c r="F80" s="133"/>
      <c r="G80" s="54" t="s">
        <v>116</v>
      </c>
      <c r="H80" s="5">
        <v>218.4</v>
      </c>
      <c r="I80" s="54" t="str">
        <f t="shared" si="8"/>
        <v>Меблі</v>
      </c>
      <c r="J80" s="16">
        <f t="shared" si="9"/>
        <v>5</v>
      </c>
      <c r="K80" s="128"/>
    </row>
    <row r="81" spans="1:11" ht="19.5" customHeight="1" x14ac:dyDescent="0.25">
      <c r="A81" s="102"/>
      <c r="B81" s="104"/>
      <c r="C81" s="131"/>
      <c r="D81" s="16">
        <v>7.1</v>
      </c>
      <c r="E81" s="89" t="s">
        <v>94</v>
      </c>
      <c r="F81" s="133"/>
      <c r="G81" s="54" t="s">
        <v>43</v>
      </c>
      <c r="H81" s="5">
        <v>127.8</v>
      </c>
      <c r="I81" s="54" t="str">
        <f t="shared" si="8"/>
        <v>Комп- або оргтехніка</v>
      </c>
      <c r="J81" s="16">
        <f t="shared" si="9"/>
        <v>7.1</v>
      </c>
      <c r="K81" s="128"/>
    </row>
    <row r="82" spans="1:11" ht="34.5" customHeight="1" x14ac:dyDescent="0.25">
      <c r="A82" s="102"/>
      <c r="B82" s="104"/>
      <c r="C82" s="131"/>
      <c r="D82" s="16">
        <v>73.5</v>
      </c>
      <c r="E82" s="89" t="s">
        <v>107</v>
      </c>
      <c r="F82" s="133"/>
      <c r="G82" s="54" t="s">
        <v>119</v>
      </c>
      <c r="H82" s="5">
        <v>1.5</v>
      </c>
      <c r="I82" s="54" t="str">
        <f t="shared" si="8"/>
        <v>Засоби індивідувального захисту та витратні матеріали</v>
      </c>
      <c r="J82" s="16">
        <f t="shared" si="9"/>
        <v>73.5</v>
      </c>
      <c r="K82" s="128"/>
    </row>
    <row r="83" spans="1:11" ht="19.5" customHeight="1" x14ac:dyDescent="0.25">
      <c r="A83" s="102"/>
      <c r="B83" s="104"/>
      <c r="C83" s="131"/>
      <c r="D83" s="16">
        <v>0.1</v>
      </c>
      <c r="E83" s="89" t="s">
        <v>86</v>
      </c>
      <c r="F83" s="133"/>
      <c r="G83" s="54" t="s">
        <v>46</v>
      </c>
      <c r="H83" s="5">
        <v>1.7</v>
      </c>
      <c r="I83" s="54" t="str">
        <f t="shared" si="8"/>
        <v>Медичний інструментарій</v>
      </c>
      <c r="J83" s="16">
        <f t="shared" si="9"/>
        <v>0.1</v>
      </c>
      <c r="K83" s="128"/>
    </row>
    <row r="84" spans="1:11" ht="19.5" customHeight="1" x14ac:dyDescent="0.25">
      <c r="A84" s="102"/>
      <c r="B84" s="104"/>
      <c r="C84" s="131"/>
      <c r="D84" s="16">
        <v>4.5999999999999996</v>
      </c>
      <c r="E84" s="89" t="s">
        <v>40</v>
      </c>
      <c r="F84" s="133"/>
      <c r="G84" s="54" t="s">
        <v>42</v>
      </c>
      <c r="H84" s="5">
        <v>2.6</v>
      </c>
      <c r="I84" s="54" t="str">
        <f t="shared" si="8"/>
        <v>Деззасоби</v>
      </c>
      <c r="J84" s="16">
        <f t="shared" si="9"/>
        <v>4.5999999999999996</v>
      </c>
      <c r="K84" s="128"/>
    </row>
    <row r="85" spans="1:11" ht="19.5" customHeight="1" x14ac:dyDescent="0.25">
      <c r="A85" s="102"/>
      <c r="B85" s="104"/>
      <c r="C85" s="131"/>
      <c r="D85" s="16"/>
      <c r="E85" s="89"/>
      <c r="F85" s="133"/>
      <c r="G85" s="54" t="s">
        <v>117</v>
      </c>
      <c r="H85" s="5">
        <v>0.3</v>
      </c>
      <c r="I85" s="54">
        <f t="shared" si="8"/>
        <v>0</v>
      </c>
      <c r="J85" s="16">
        <f t="shared" si="9"/>
        <v>0</v>
      </c>
      <c r="K85" s="128"/>
    </row>
    <row r="86" spans="1:11" ht="19.5" customHeight="1" x14ac:dyDescent="0.25">
      <c r="A86" s="102"/>
      <c r="B86" s="104"/>
      <c r="C86" s="131"/>
      <c r="D86" s="16"/>
      <c r="E86" s="89"/>
      <c r="F86" s="133"/>
      <c r="G86" s="54" t="s">
        <v>39</v>
      </c>
      <c r="H86" s="5">
        <v>1.1000000000000001</v>
      </c>
      <c r="I86" s="54">
        <f t="shared" si="8"/>
        <v>0</v>
      </c>
      <c r="J86" s="16">
        <f t="shared" si="9"/>
        <v>0</v>
      </c>
      <c r="K86" s="128"/>
    </row>
    <row r="87" spans="1:11" ht="19.5" customHeight="1" x14ac:dyDescent="0.25">
      <c r="A87" s="102"/>
      <c r="B87" s="104"/>
      <c r="C87" s="131"/>
      <c r="D87" s="16"/>
      <c r="E87" s="89"/>
      <c r="F87" s="133"/>
      <c r="G87" s="54" t="s">
        <v>48</v>
      </c>
      <c r="H87" s="5">
        <v>13.5</v>
      </c>
      <c r="I87" s="54">
        <f t="shared" si="8"/>
        <v>0</v>
      </c>
      <c r="J87" s="16">
        <f t="shared" si="9"/>
        <v>0</v>
      </c>
      <c r="K87" s="128"/>
    </row>
    <row r="88" spans="1:11" ht="19.5" customHeight="1" x14ac:dyDescent="0.25">
      <c r="A88" s="102"/>
      <c r="B88" s="104"/>
      <c r="C88" s="131"/>
      <c r="D88" s="16"/>
      <c r="E88" s="89"/>
      <c r="F88" s="133"/>
      <c r="G88" s="54" t="s">
        <v>118</v>
      </c>
      <c r="H88" s="5">
        <v>0.3</v>
      </c>
      <c r="I88" s="54">
        <f t="shared" si="8"/>
        <v>0</v>
      </c>
      <c r="J88" s="16">
        <f t="shared" si="9"/>
        <v>0</v>
      </c>
      <c r="K88" s="128"/>
    </row>
    <row r="89" spans="1:11" ht="19.5" customHeight="1" x14ac:dyDescent="0.25">
      <c r="A89" s="102"/>
      <c r="B89" s="104"/>
      <c r="C89" s="131"/>
      <c r="D89" s="16"/>
      <c r="E89" s="27"/>
      <c r="F89" s="133"/>
      <c r="G89" s="54" t="s">
        <v>74</v>
      </c>
      <c r="H89" s="5">
        <v>1.7</v>
      </c>
      <c r="I89" s="54"/>
      <c r="J89" s="44"/>
      <c r="K89" s="128"/>
    </row>
    <row r="90" spans="1:11" ht="27" customHeight="1" x14ac:dyDescent="0.25">
      <c r="A90" s="102"/>
      <c r="B90" s="104"/>
      <c r="C90" s="131"/>
      <c r="D90" s="44"/>
      <c r="E90" s="27"/>
      <c r="F90" s="133"/>
      <c r="G90" s="54" t="s">
        <v>72</v>
      </c>
      <c r="H90" s="5">
        <v>5.8</v>
      </c>
      <c r="I90" s="54"/>
      <c r="J90" s="44"/>
      <c r="K90" s="128"/>
    </row>
    <row r="91" spans="1:11" ht="19.5" customHeight="1" x14ac:dyDescent="0.25">
      <c r="A91" s="102"/>
      <c r="B91" s="104"/>
      <c r="C91" s="131"/>
      <c r="D91" s="44"/>
      <c r="E91" s="17"/>
      <c r="F91" s="133"/>
      <c r="G91" s="54" t="s">
        <v>38</v>
      </c>
      <c r="H91" s="5">
        <v>48</v>
      </c>
      <c r="I91" s="54"/>
      <c r="J91" s="44"/>
      <c r="K91" s="128"/>
    </row>
    <row r="92" spans="1:11" ht="19.5" customHeight="1" x14ac:dyDescent="0.25">
      <c r="A92" s="102"/>
      <c r="B92" s="104"/>
      <c r="C92" s="131"/>
      <c r="D92" s="44"/>
      <c r="E92" s="17"/>
      <c r="F92" s="133"/>
      <c r="G92" s="54" t="s">
        <v>67</v>
      </c>
      <c r="H92" s="5">
        <v>3.5</v>
      </c>
      <c r="I92" s="54"/>
      <c r="J92" s="44"/>
      <c r="K92" s="128"/>
    </row>
    <row r="93" spans="1:11" ht="19.5" customHeight="1" x14ac:dyDescent="0.25">
      <c r="A93" s="102"/>
      <c r="B93" s="104"/>
      <c r="C93" s="131"/>
      <c r="D93" s="44"/>
      <c r="E93" s="9"/>
      <c r="F93" s="133"/>
      <c r="G93" s="54" t="s">
        <v>45</v>
      </c>
      <c r="H93" s="5">
        <v>6.9</v>
      </c>
      <c r="I93" s="54"/>
      <c r="J93" s="44"/>
      <c r="K93" s="128"/>
    </row>
    <row r="94" spans="1:11" ht="33" customHeight="1" x14ac:dyDescent="0.25">
      <c r="A94" s="102"/>
      <c r="B94" s="104"/>
      <c r="C94" s="131"/>
      <c r="D94" s="44"/>
      <c r="E94" s="89"/>
      <c r="F94" s="133"/>
      <c r="G94" s="54" t="s">
        <v>120</v>
      </c>
      <c r="H94" s="5">
        <v>2.2999999999999998</v>
      </c>
      <c r="I94" s="54"/>
      <c r="J94" s="44"/>
      <c r="K94" s="128"/>
    </row>
    <row r="95" spans="1:11" ht="36.75" customHeight="1" x14ac:dyDescent="0.25">
      <c r="A95" s="102"/>
      <c r="B95" s="104"/>
      <c r="C95" s="131"/>
      <c r="D95" s="44"/>
      <c r="E95" s="89"/>
      <c r="F95" s="133"/>
      <c r="G95" s="54" t="s">
        <v>121</v>
      </c>
      <c r="H95" s="5">
        <v>6.4</v>
      </c>
      <c r="I95" s="54"/>
      <c r="J95" s="44"/>
      <c r="K95" s="128"/>
    </row>
    <row r="96" spans="1:11" ht="19.5" hidden="1" customHeight="1" x14ac:dyDescent="0.25">
      <c r="A96" s="102"/>
      <c r="B96" s="104"/>
      <c r="C96" s="131"/>
      <c r="D96" s="19"/>
      <c r="E96" s="89"/>
      <c r="F96" s="133"/>
      <c r="G96" s="54"/>
      <c r="H96" s="5"/>
      <c r="I96" s="54"/>
      <c r="J96" s="6"/>
      <c r="K96" s="128"/>
    </row>
    <row r="97" spans="1:11" ht="19.5" hidden="1" customHeight="1" x14ac:dyDescent="0.25">
      <c r="A97" s="102"/>
      <c r="B97" s="104"/>
      <c r="C97" s="131"/>
      <c r="D97" s="19"/>
      <c r="E97" s="89"/>
      <c r="F97" s="133"/>
      <c r="G97" s="54"/>
      <c r="H97" s="5"/>
      <c r="I97" s="54"/>
      <c r="J97" s="6"/>
      <c r="K97" s="128"/>
    </row>
    <row r="98" spans="1:11" ht="19.5" hidden="1" customHeight="1" x14ac:dyDescent="0.25">
      <c r="A98" s="102"/>
      <c r="B98" s="104"/>
      <c r="C98" s="131"/>
      <c r="D98" s="19"/>
      <c r="E98" s="89"/>
      <c r="F98" s="133"/>
      <c r="G98" s="54"/>
      <c r="H98" s="5"/>
      <c r="I98" s="54"/>
      <c r="J98" s="6"/>
      <c r="K98" s="128"/>
    </row>
    <row r="99" spans="1:11" ht="19.5" hidden="1" customHeight="1" x14ac:dyDescent="0.25">
      <c r="A99" s="102"/>
      <c r="B99" s="104"/>
      <c r="C99" s="131"/>
      <c r="D99" s="19"/>
      <c r="E99" s="89"/>
      <c r="F99" s="133"/>
      <c r="G99" s="54"/>
      <c r="H99" s="5"/>
      <c r="I99" s="54"/>
      <c r="J99" s="6"/>
      <c r="K99" s="128"/>
    </row>
    <row r="100" spans="1:11" ht="19.5" hidden="1" customHeight="1" x14ac:dyDescent="0.25">
      <c r="A100" s="102"/>
      <c r="B100" s="104"/>
      <c r="C100" s="131"/>
      <c r="D100" s="19"/>
      <c r="E100" s="89"/>
      <c r="F100" s="133"/>
      <c r="G100" s="54"/>
      <c r="H100" s="5"/>
      <c r="I100" s="54"/>
      <c r="J100" s="6"/>
      <c r="K100" s="128"/>
    </row>
    <row r="101" spans="1:11" ht="19.5" hidden="1" customHeight="1" x14ac:dyDescent="0.25">
      <c r="A101" s="102"/>
      <c r="B101" s="104"/>
      <c r="C101" s="131"/>
      <c r="D101" s="19"/>
      <c r="E101" s="89"/>
      <c r="F101" s="133"/>
      <c r="G101" s="54"/>
      <c r="H101" s="5"/>
      <c r="I101" s="54"/>
      <c r="J101" s="6"/>
      <c r="K101" s="128"/>
    </row>
    <row r="102" spans="1:11" ht="35.25" hidden="1" customHeight="1" x14ac:dyDescent="0.25">
      <c r="A102" s="102"/>
      <c r="B102" s="104"/>
      <c r="C102" s="131"/>
      <c r="D102" s="19"/>
      <c r="E102" s="89"/>
      <c r="F102" s="133"/>
      <c r="G102" s="54"/>
      <c r="H102" s="5"/>
      <c r="I102" s="54"/>
      <c r="J102" s="6"/>
      <c r="K102" s="128"/>
    </row>
    <row r="103" spans="1:11" ht="19.5" hidden="1" customHeight="1" x14ac:dyDescent="0.25">
      <c r="A103" s="102"/>
      <c r="B103" s="104"/>
      <c r="C103" s="131"/>
      <c r="D103" s="19"/>
      <c r="E103" s="19"/>
      <c r="F103" s="133"/>
      <c r="G103" s="54"/>
      <c r="H103" s="5"/>
      <c r="I103" s="54"/>
      <c r="J103" s="6"/>
      <c r="K103" s="128"/>
    </row>
    <row r="104" spans="1:11" ht="19.5" hidden="1" customHeight="1" x14ac:dyDescent="0.25">
      <c r="A104" s="102"/>
      <c r="B104" s="104"/>
      <c r="C104" s="131"/>
      <c r="D104" s="19"/>
      <c r="E104" s="19"/>
      <c r="F104" s="133"/>
      <c r="G104" s="54"/>
      <c r="H104" s="5"/>
      <c r="I104" s="54"/>
      <c r="J104" s="6"/>
      <c r="K104" s="128"/>
    </row>
    <row r="105" spans="1:11" ht="19.5" hidden="1" customHeight="1" x14ac:dyDescent="0.25">
      <c r="A105" s="102"/>
      <c r="B105" s="104"/>
      <c r="C105" s="131"/>
      <c r="D105" s="19"/>
      <c r="E105" s="19"/>
      <c r="F105" s="133"/>
      <c r="G105" s="54"/>
      <c r="H105" s="5"/>
      <c r="I105" s="54"/>
      <c r="J105" s="6"/>
      <c r="K105" s="128"/>
    </row>
    <row r="106" spans="1:11" ht="19.5" hidden="1" customHeight="1" x14ac:dyDescent="0.25">
      <c r="A106" s="102"/>
      <c r="B106" s="104"/>
      <c r="C106" s="131"/>
      <c r="D106" s="19"/>
      <c r="E106" s="19"/>
      <c r="F106" s="133"/>
      <c r="G106" s="54"/>
      <c r="H106" s="5"/>
      <c r="I106" s="54"/>
      <c r="J106" s="6"/>
      <c r="K106" s="128"/>
    </row>
    <row r="107" spans="1:11" ht="19.5" hidden="1" customHeight="1" x14ac:dyDescent="0.25">
      <c r="A107" s="102"/>
      <c r="B107" s="104"/>
      <c r="C107" s="131"/>
      <c r="D107" s="19"/>
      <c r="E107" s="19"/>
      <c r="F107" s="133"/>
      <c r="G107" s="54"/>
      <c r="H107" s="5"/>
      <c r="I107" s="54"/>
      <c r="J107" s="6"/>
      <c r="K107" s="128"/>
    </row>
    <row r="108" spans="1:11" ht="19.5" hidden="1" customHeight="1" x14ac:dyDescent="0.25">
      <c r="A108" s="102"/>
      <c r="B108" s="104"/>
      <c r="C108" s="131"/>
      <c r="D108" s="19"/>
      <c r="E108" s="19"/>
      <c r="F108" s="133"/>
      <c r="G108" s="54"/>
      <c r="H108" s="5"/>
      <c r="I108" s="54"/>
      <c r="J108" s="6"/>
      <c r="K108" s="128"/>
    </row>
    <row r="109" spans="1:11" ht="19.5" hidden="1" customHeight="1" x14ac:dyDescent="0.25">
      <c r="A109" s="102"/>
      <c r="B109" s="104"/>
      <c r="C109" s="131"/>
      <c r="D109" s="19"/>
      <c r="E109" s="19"/>
      <c r="F109" s="133"/>
      <c r="G109" s="54"/>
      <c r="H109" s="5"/>
      <c r="I109" s="54"/>
      <c r="J109" s="6"/>
      <c r="K109" s="128"/>
    </row>
    <row r="110" spans="1:11" ht="19.5" hidden="1" customHeight="1" x14ac:dyDescent="0.25">
      <c r="A110" s="102"/>
      <c r="B110" s="104"/>
      <c r="C110" s="131"/>
      <c r="D110" s="19"/>
      <c r="E110" s="19"/>
      <c r="F110" s="133"/>
      <c r="G110" s="54"/>
      <c r="H110" s="5"/>
      <c r="I110" s="54"/>
      <c r="J110" s="6"/>
      <c r="K110" s="128"/>
    </row>
    <row r="111" spans="1:11" ht="33.75" hidden="1" customHeight="1" x14ac:dyDescent="0.25">
      <c r="A111" s="102"/>
      <c r="B111" s="104"/>
      <c r="C111" s="131"/>
      <c r="D111" s="19"/>
      <c r="E111" s="19"/>
      <c r="F111" s="133"/>
      <c r="G111" s="54"/>
      <c r="H111" s="5"/>
      <c r="I111" s="54"/>
      <c r="J111" s="6"/>
      <c r="K111" s="128"/>
    </row>
    <row r="112" spans="1:11" ht="19.5" hidden="1" customHeight="1" x14ac:dyDescent="0.25">
      <c r="A112" s="102"/>
      <c r="B112" s="104"/>
      <c r="C112" s="131"/>
      <c r="D112" s="19"/>
      <c r="E112" s="19"/>
      <c r="F112" s="133"/>
      <c r="G112" s="54"/>
      <c r="H112" s="5"/>
      <c r="I112" s="54"/>
      <c r="J112" s="6"/>
      <c r="K112" s="128"/>
    </row>
    <row r="113" spans="1:11" ht="19.5" hidden="1" customHeight="1" x14ac:dyDescent="0.25">
      <c r="A113" s="102"/>
      <c r="B113" s="104"/>
      <c r="C113" s="131"/>
      <c r="D113" s="19"/>
      <c r="E113" s="19"/>
      <c r="F113" s="133"/>
      <c r="G113" s="54"/>
      <c r="H113" s="5"/>
      <c r="I113" s="54"/>
      <c r="J113" s="6"/>
      <c r="K113" s="128"/>
    </row>
    <row r="114" spans="1:11" ht="36.75" customHeight="1" x14ac:dyDescent="0.25">
      <c r="A114" s="102"/>
      <c r="B114" s="27" t="s">
        <v>83</v>
      </c>
      <c r="C114" s="28"/>
      <c r="D114" s="44">
        <v>1.3</v>
      </c>
      <c r="E114" s="9" t="s">
        <v>110</v>
      </c>
      <c r="F114" s="46">
        <f>D114</f>
        <v>1.3</v>
      </c>
      <c r="G114" s="26"/>
      <c r="H114" s="5"/>
      <c r="I114" s="27" t="str">
        <f t="shared" ref="I114:I162" si="10">E114</f>
        <v>Імунобіологічні препарати</v>
      </c>
      <c r="J114" s="44">
        <f>D114</f>
        <v>1.3</v>
      </c>
      <c r="K114" s="25"/>
    </row>
    <row r="115" spans="1:11" ht="35.25" customHeight="1" x14ac:dyDescent="0.25">
      <c r="A115" s="102"/>
      <c r="B115" s="27" t="s">
        <v>52</v>
      </c>
      <c r="C115" s="28"/>
      <c r="D115" s="44">
        <v>0.1</v>
      </c>
      <c r="E115" s="9" t="s">
        <v>34</v>
      </c>
      <c r="F115" s="84">
        <f>D115</f>
        <v>0.1</v>
      </c>
      <c r="G115" s="6"/>
      <c r="H115" s="6"/>
      <c r="I115" s="89" t="str">
        <f t="shared" ref="I115" si="11">E115</f>
        <v>Інші фармацевтичні препарати</v>
      </c>
      <c r="J115" s="88">
        <f>D115</f>
        <v>0.1</v>
      </c>
      <c r="K115" s="8"/>
    </row>
    <row r="116" spans="1:11" ht="19.5" customHeight="1" x14ac:dyDescent="0.25">
      <c r="A116" s="102"/>
      <c r="B116" s="27" t="s">
        <v>51</v>
      </c>
      <c r="C116" s="28"/>
      <c r="D116" s="44">
        <v>2.7</v>
      </c>
      <c r="E116" s="9" t="s">
        <v>31</v>
      </c>
      <c r="F116" s="47">
        <f t="shared" ref="F116" si="12">D116</f>
        <v>2.7</v>
      </c>
      <c r="G116" s="6"/>
      <c r="H116" s="6"/>
      <c r="I116" s="9" t="str">
        <f t="shared" si="10"/>
        <v>Лікарські засоби</v>
      </c>
      <c r="J116" s="44">
        <f t="shared" ref="J116:J162" si="13">D116</f>
        <v>2.7</v>
      </c>
      <c r="K116" s="8"/>
    </row>
    <row r="117" spans="1:11" ht="26.25" customHeight="1" x14ac:dyDescent="0.25">
      <c r="A117" s="102"/>
      <c r="B117" s="89" t="s">
        <v>97</v>
      </c>
      <c r="C117" s="28"/>
      <c r="D117" s="44">
        <v>2.4</v>
      </c>
      <c r="E117" s="9" t="s">
        <v>108</v>
      </c>
      <c r="F117" s="91">
        <f>D117+D118</f>
        <v>4.2</v>
      </c>
      <c r="G117" s="6"/>
      <c r="H117" s="6"/>
      <c r="I117" s="9" t="str">
        <f t="shared" si="10"/>
        <v>Засоби індивідуального захисту</v>
      </c>
      <c r="J117" s="44">
        <f t="shared" si="13"/>
        <v>2.4</v>
      </c>
      <c r="K117" s="8"/>
    </row>
    <row r="118" spans="1:11" ht="26.25" customHeight="1" x14ac:dyDescent="0.25">
      <c r="A118" s="102"/>
      <c r="B118" s="89" t="s">
        <v>98</v>
      </c>
      <c r="C118" s="28"/>
      <c r="D118" s="44">
        <v>1.8</v>
      </c>
      <c r="E118" s="9" t="s">
        <v>108</v>
      </c>
      <c r="F118" s="91">
        <f>D118</f>
        <v>1.8</v>
      </c>
      <c r="G118" s="6"/>
      <c r="H118" s="6"/>
      <c r="I118" s="9" t="str">
        <f t="shared" si="10"/>
        <v>Засоби індивідуального захисту</v>
      </c>
      <c r="J118" s="44">
        <f t="shared" si="13"/>
        <v>1.8</v>
      </c>
      <c r="K118" s="8"/>
    </row>
    <row r="119" spans="1:11" s="87" customFormat="1" ht="26.25" customHeight="1" x14ac:dyDescent="0.25">
      <c r="A119" s="102"/>
      <c r="B119" s="89" t="s">
        <v>100</v>
      </c>
      <c r="C119" s="90"/>
      <c r="D119" s="88">
        <v>7.8</v>
      </c>
      <c r="E119" s="9" t="s">
        <v>108</v>
      </c>
      <c r="F119" s="91">
        <f t="shared" ref="F119:F125" si="14">D119</f>
        <v>7.8</v>
      </c>
      <c r="G119" s="6"/>
      <c r="H119" s="6"/>
      <c r="I119" s="9" t="str">
        <f t="shared" si="10"/>
        <v>Засоби індивідуального захисту</v>
      </c>
      <c r="J119" s="88">
        <f t="shared" si="13"/>
        <v>7.8</v>
      </c>
      <c r="K119" s="8"/>
    </row>
    <row r="120" spans="1:11" s="87" customFormat="1" ht="26.25" customHeight="1" x14ac:dyDescent="0.25">
      <c r="A120" s="102"/>
      <c r="B120" s="89" t="s">
        <v>101</v>
      </c>
      <c r="C120" s="90"/>
      <c r="D120" s="88">
        <v>5.5</v>
      </c>
      <c r="E120" s="9" t="s">
        <v>108</v>
      </c>
      <c r="F120" s="91">
        <f t="shared" si="14"/>
        <v>5.5</v>
      </c>
      <c r="G120" s="6"/>
      <c r="H120" s="6"/>
      <c r="I120" s="9" t="str">
        <f t="shared" ref="I120:I125" si="15">E120</f>
        <v>Засоби індивідуального захисту</v>
      </c>
      <c r="J120" s="88">
        <f t="shared" ref="J120:J125" si="16">D120</f>
        <v>5.5</v>
      </c>
      <c r="K120" s="8"/>
    </row>
    <row r="121" spans="1:11" s="87" customFormat="1" ht="26.25" customHeight="1" x14ac:dyDescent="0.25">
      <c r="A121" s="102"/>
      <c r="B121" s="89" t="s">
        <v>102</v>
      </c>
      <c r="C121" s="90"/>
      <c r="D121" s="88">
        <v>4.5</v>
      </c>
      <c r="E121" s="9" t="s">
        <v>108</v>
      </c>
      <c r="F121" s="91">
        <f t="shared" si="14"/>
        <v>4.5</v>
      </c>
      <c r="G121" s="6"/>
      <c r="H121" s="6"/>
      <c r="I121" s="9" t="str">
        <f t="shared" si="15"/>
        <v>Засоби індивідуального захисту</v>
      </c>
      <c r="J121" s="88">
        <f t="shared" si="16"/>
        <v>4.5</v>
      </c>
      <c r="K121" s="8"/>
    </row>
    <row r="122" spans="1:11" s="87" customFormat="1" ht="26.25" customHeight="1" x14ac:dyDescent="0.25">
      <c r="A122" s="102"/>
      <c r="B122" s="89" t="s">
        <v>103</v>
      </c>
      <c r="C122" s="90"/>
      <c r="D122" s="88">
        <v>11.2</v>
      </c>
      <c r="E122" s="9" t="s">
        <v>31</v>
      </c>
      <c r="F122" s="91">
        <f t="shared" si="14"/>
        <v>11.2</v>
      </c>
      <c r="G122" s="6"/>
      <c r="H122" s="6"/>
      <c r="I122" s="9" t="str">
        <f t="shared" si="15"/>
        <v>Лікарські засоби</v>
      </c>
      <c r="J122" s="88">
        <f t="shared" si="16"/>
        <v>11.2</v>
      </c>
      <c r="K122" s="8"/>
    </row>
    <row r="123" spans="1:11" s="87" customFormat="1" ht="26.25" customHeight="1" x14ac:dyDescent="0.25">
      <c r="A123" s="102"/>
      <c r="B123" s="89" t="s">
        <v>104</v>
      </c>
      <c r="C123" s="90"/>
      <c r="D123" s="88">
        <v>5.6</v>
      </c>
      <c r="E123" s="9" t="s">
        <v>34</v>
      </c>
      <c r="F123" s="91">
        <f t="shared" si="14"/>
        <v>5.6</v>
      </c>
      <c r="G123" s="6"/>
      <c r="H123" s="6"/>
      <c r="I123" s="9" t="str">
        <f t="shared" si="15"/>
        <v>Інші фармацевтичні препарати</v>
      </c>
      <c r="J123" s="88">
        <f t="shared" si="16"/>
        <v>5.6</v>
      </c>
      <c r="K123" s="8"/>
    </row>
    <row r="124" spans="1:11" s="87" customFormat="1" ht="26.25" customHeight="1" x14ac:dyDescent="0.25">
      <c r="A124" s="102"/>
      <c r="B124" s="89" t="s">
        <v>105</v>
      </c>
      <c r="C124" s="90"/>
      <c r="D124" s="88">
        <v>1.5</v>
      </c>
      <c r="E124" s="9" t="s">
        <v>108</v>
      </c>
      <c r="F124" s="91">
        <f t="shared" si="14"/>
        <v>1.5</v>
      </c>
      <c r="G124" s="6"/>
      <c r="H124" s="6"/>
      <c r="I124" s="9" t="str">
        <f t="shared" si="15"/>
        <v>Засоби індивідуального захисту</v>
      </c>
      <c r="J124" s="88">
        <f t="shared" si="16"/>
        <v>1.5</v>
      </c>
      <c r="K124" s="8"/>
    </row>
    <row r="125" spans="1:11" s="87" customFormat="1" ht="35.25" customHeight="1" x14ac:dyDescent="0.25">
      <c r="A125" s="102"/>
      <c r="B125" s="89" t="s">
        <v>106</v>
      </c>
      <c r="C125" s="90"/>
      <c r="D125" s="88">
        <v>147.5</v>
      </c>
      <c r="E125" s="9" t="s">
        <v>109</v>
      </c>
      <c r="F125" s="91">
        <f t="shared" si="14"/>
        <v>147.5</v>
      </c>
      <c r="G125" s="6"/>
      <c r="H125" s="6"/>
      <c r="I125" s="9" t="str">
        <f t="shared" si="15"/>
        <v>Засоби індивідуального захисту та медичні вироби</v>
      </c>
      <c r="J125" s="88">
        <f t="shared" si="16"/>
        <v>147.5</v>
      </c>
      <c r="K125" s="8"/>
    </row>
    <row r="126" spans="1:11" s="87" customFormat="1" ht="44.25" customHeight="1" x14ac:dyDescent="0.25">
      <c r="A126" s="102"/>
      <c r="B126" s="89" t="s">
        <v>95</v>
      </c>
      <c r="C126" s="90"/>
      <c r="D126" s="88">
        <v>1264</v>
      </c>
      <c r="E126" s="9" t="s">
        <v>96</v>
      </c>
      <c r="F126" s="91">
        <f t="shared" ref="F126" si="17">D126</f>
        <v>1264</v>
      </c>
      <c r="G126" s="6"/>
      <c r="H126" s="6"/>
      <c r="I126" s="9" t="str">
        <f t="shared" ref="I126" si="18">E126</f>
        <v>Система вібраційної діагностики та динамічної візуалізації легенів VRIxp</v>
      </c>
      <c r="J126" s="88">
        <f t="shared" ref="J126" si="19">D126</f>
        <v>1264</v>
      </c>
      <c r="K126" s="8"/>
    </row>
    <row r="127" spans="1:11" ht="14.25" customHeight="1" x14ac:dyDescent="0.25">
      <c r="A127" s="102"/>
      <c r="B127" s="27" t="s">
        <v>84</v>
      </c>
      <c r="C127" s="28"/>
      <c r="D127" s="44">
        <v>52.5</v>
      </c>
      <c r="E127" s="27" t="s">
        <v>31</v>
      </c>
      <c r="F127" s="47">
        <f t="shared" ref="F127:F148" si="20">D127</f>
        <v>52.5</v>
      </c>
      <c r="G127" s="6"/>
      <c r="H127" s="6"/>
      <c r="I127" s="9" t="str">
        <f t="shared" si="10"/>
        <v>Лікарські засоби</v>
      </c>
      <c r="J127" s="44">
        <f t="shared" si="13"/>
        <v>52.5</v>
      </c>
      <c r="K127" s="8"/>
    </row>
    <row r="128" spans="1:11" ht="22.5" customHeight="1" x14ac:dyDescent="0.25">
      <c r="A128" s="102"/>
      <c r="B128" s="105" t="s">
        <v>99</v>
      </c>
      <c r="C128" s="139"/>
      <c r="D128" s="44">
        <v>8.1</v>
      </c>
      <c r="E128" s="9" t="s">
        <v>108</v>
      </c>
      <c r="F128" s="47">
        <f t="shared" si="20"/>
        <v>8.1</v>
      </c>
      <c r="G128" s="6"/>
      <c r="H128" s="6"/>
      <c r="I128" s="9" t="str">
        <f t="shared" si="10"/>
        <v>Засоби індивідуального захисту</v>
      </c>
      <c r="J128" s="44">
        <f t="shared" si="13"/>
        <v>8.1</v>
      </c>
      <c r="K128" s="8"/>
    </row>
    <row r="129" spans="1:11" ht="19.5" customHeight="1" x14ac:dyDescent="0.25">
      <c r="A129" s="102"/>
      <c r="B129" s="105"/>
      <c r="C129" s="139"/>
      <c r="D129" s="16">
        <v>3.6</v>
      </c>
      <c r="E129" s="9" t="s">
        <v>40</v>
      </c>
      <c r="F129" s="47">
        <f t="shared" si="20"/>
        <v>3.6</v>
      </c>
      <c r="G129" s="6"/>
      <c r="H129" s="6"/>
      <c r="I129" s="9" t="str">
        <f t="shared" si="10"/>
        <v>Деззасоби</v>
      </c>
      <c r="J129" s="44">
        <f t="shared" si="13"/>
        <v>3.6</v>
      </c>
      <c r="K129" s="8"/>
    </row>
    <row r="130" spans="1:11" ht="19.5" customHeight="1" x14ac:dyDescent="0.25">
      <c r="A130" s="102"/>
      <c r="B130" s="135" t="s">
        <v>17</v>
      </c>
      <c r="C130" s="28"/>
      <c r="D130" s="44">
        <v>15</v>
      </c>
      <c r="E130" s="27" t="s">
        <v>18</v>
      </c>
      <c r="F130" s="47">
        <f t="shared" si="20"/>
        <v>15</v>
      </c>
      <c r="G130" s="6"/>
      <c r="H130" s="6"/>
      <c r="I130" s="9" t="str">
        <f t="shared" si="10"/>
        <v>Господарчі товари</v>
      </c>
      <c r="J130" s="44">
        <f t="shared" si="13"/>
        <v>15</v>
      </c>
      <c r="K130" s="8"/>
    </row>
    <row r="131" spans="1:11" ht="19.5" customHeight="1" x14ac:dyDescent="0.25">
      <c r="A131" s="102"/>
      <c r="B131" s="135"/>
      <c r="C131" s="28"/>
      <c r="D131" s="44">
        <v>93.5</v>
      </c>
      <c r="E131" s="27" t="s">
        <v>16</v>
      </c>
      <c r="F131" s="47">
        <f t="shared" si="20"/>
        <v>93.5</v>
      </c>
      <c r="G131" s="6"/>
      <c r="H131" s="6"/>
      <c r="I131" s="9" t="str">
        <f t="shared" si="10"/>
        <v>Будівельні матеріали</v>
      </c>
      <c r="J131" s="44">
        <f t="shared" si="13"/>
        <v>93.5</v>
      </c>
      <c r="K131" s="8"/>
    </row>
    <row r="132" spans="1:11" ht="19.5" customHeight="1" x14ac:dyDescent="0.25">
      <c r="A132" s="102"/>
      <c r="B132" s="135"/>
      <c r="C132" s="28"/>
      <c r="D132" s="44">
        <v>1.1000000000000001</v>
      </c>
      <c r="E132" s="27" t="s">
        <v>19</v>
      </c>
      <c r="F132" s="47">
        <f t="shared" si="20"/>
        <v>1.1000000000000001</v>
      </c>
      <c r="G132" s="6"/>
      <c r="H132" s="6"/>
      <c r="I132" s="9" t="str">
        <f t="shared" si="10"/>
        <v>Вузли та деталі</v>
      </c>
      <c r="J132" s="44">
        <f t="shared" si="13"/>
        <v>1.1000000000000001</v>
      </c>
      <c r="K132" s="8"/>
    </row>
    <row r="133" spans="1:11" ht="19.5" customHeight="1" x14ac:dyDescent="0.25">
      <c r="A133" s="102"/>
      <c r="B133" s="135"/>
      <c r="C133" s="28"/>
      <c r="D133" s="44">
        <v>2.2999999999999998</v>
      </c>
      <c r="E133" s="27" t="s">
        <v>53</v>
      </c>
      <c r="F133" s="47">
        <f t="shared" si="20"/>
        <v>2.2999999999999998</v>
      </c>
      <c r="G133" s="6"/>
      <c r="H133" s="6"/>
      <c r="I133" s="9" t="str">
        <f t="shared" si="10"/>
        <v>Витратні матеріали до комптехніки</v>
      </c>
      <c r="J133" s="44">
        <f t="shared" si="13"/>
        <v>2.2999999999999998</v>
      </c>
      <c r="K133" s="8"/>
    </row>
    <row r="134" spans="1:11" ht="19.5" customHeight="1" x14ac:dyDescent="0.25">
      <c r="A134" s="102"/>
      <c r="B134" s="135"/>
      <c r="C134" s="28"/>
      <c r="D134" s="44">
        <v>95.5</v>
      </c>
      <c r="E134" s="27" t="s">
        <v>20</v>
      </c>
      <c r="F134" s="47">
        <f t="shared" si="20"/>
        <v>95.5</v>
      </c>
      <c r="G134" s="6"/>
      <c r="H134" s="6"/>
      <c r="I134" s="9" t="str">
        <f t="shared" si="10"/>
        <v>Господарчий інвентар, вироби текстильні тощо</v>
      </c>
      <c r="J134" s="44">
        <f t="shared" si="13"/>
        <v>95.5</v>
      </c>
      <c r="K134" s="8"/>
    </row>
    <row r="135" spans="1:11" ht="19.5" customHeight="1" x14ac:dyDescent="0.25">
      <c r="A135" s="102"/>
      <c r="B135" s="135"/>
      <c r="C135" s="28"/>
      <c r="D135" s="44">
        <v>5.3</v>
      </c>
      <c r="E135" s="27" t="s">
        <v>21</v>
      </c>
      <c r="F135" s="47">
        <f t="shared" si="20"/>
        <v>5.3</v>
      </c>
      <c r="G135" s="6"/>
      <c r="H135" s="6"/>
      <c r="I135" s="9" t="str">
        <f t="shared" si="10"/>
        <v>Канцелярські товари, папір</v>
      </c>
      <c r="J135" s="44">
        <f t="shared" si="13"/>
        <v>5.3</v>
      </c>
      <c r="K135" s="8"/>
    </row>
    <row r="136" spans="1:11" ht="19.5" customHeight="1" x14ac:dyDescent="0.25">
      <c r="A136" s="102"/>
      <c r="B136" s="135"/>
      <c r="C136" s="28"/>
      <c r="D136" s="44">
        <v>0.5</v>
      </c>
      <c r="E136" s="27" t="s">
        <v>46</v>
      </c>
      <c r="F136" s="47">
        <f t="shared" si="20"/>
        <v>0.5</v>
      </c>
      <c r="G136" s="6"/>
      <c r="H136" s="6"/>
      <c r="I136" s="9" t="str">
        <f t="shared" si="10"/>
        <v>Електротовари</v>
      </c>
      <c r="J136" s="44">
        <f t="shared" si="13"/>
        <v>0.5</v>
      </c>
      <c r="K136" s="8"/>
    </row>
    <row r="137" spans="1:11" ht="19.5" customHeight="1" x14ac:dyDescent="0.25">
      <c r="A137" s="102"/>
      <c r="B137" s="135"/>
      <c r="C137" s="28"/>
      <c r="D137" s="44">
        <v>4.4000000000000004</v>
      </c>
      <c r="E137" s="27" t="s">
        <v>45</v>
      </c>
      <c r="F137" s="47">
        <f t="shared" si="20"/>
        <v>4.4000000000000004</v>
      </c>
      <c r="G137" s="6"/>
      <c r="H137" s="6"/>
      <c r="I137" s="9" t="str">
        <f t="shared" si="10"/>
        <v>Сантехнічні вироби</v>
      </c>
      <c r="J137" s="44">
        <f t="shared" si="13"/>
        <v>4.4000000000000004</v>
      </c>
      <c r="K137" s="8"/>
    </row>
    <row r="138" spans="1:11" ht="19.5" customHeight="1" x14ac:dyDescent="0.25">
      <c r="A138" s="102"/>
      <c r="B138" s="135"/>
      <c r="C138" s="28"/>
      <c r="D138" s="44">
        <v>4.2</v>
      </c>
      <c r="E138" s="27" t="s">
        <v>92</v>
      </c>
      <c r="F138" s="47">
        <f t="shared" si="20"/>
        <v>4.2</v>
      </c>
      <c r="G138" s="6"/>
      <c r="H138" s="6"/>
      <c r="I138" s="9" t="str">
        <f t="shared" si="10"/>
        <v>Друкована продукція</v>
      </c>
      <c r="J138" s="44">
        <f t="shared" si="13"/>
        <v>4.2</v>
      </c>
      <c r="K138" s="8"/>
    </row>
    <row r="139" spans="1:11" ht="19.5" customHeight="1" x14ac:dyDescent="0.25">
      <c r="A139" s="102"/>
      <c r="B139" s="135"/>
      <c r="C139" s="28"/>
      <c r="D139" s="44">
        <v>17.3</v>
      </c>
      <c r="E139" s="27" t="s">
        <v>93</v>
      </c>
      <c r="F139" s="47">
        <f t="shared" si="20"/>
        <v>17.3</v>
      </c>
      <c r="G139" s="6"/>
      <c r="H139" s="6"/>
      <c r="I139" s="9" t="str">
        <f t="shared" si="10"/>
        <v>Мийні засоби</v>
      </c>
      <c r="J139" s="44">
        <f t="shared" si="13"/>
        <v>17.3</v>
      </c>
      <c r="K139" s="8"/>
    </row>
    <row r="140" spans="1:11" ht="21.75" customHeight="1" x14ac:dyDescent="0.25">
      <c r="A140" s="102"/>
      <c r="B140" s="135"/>
      <c r="C140" s="28"/>
      <c r="D140" s="44">
        <v>13.8</v>
      </c>
      <c r="E140" s="27" t="s">
        <v>111</v>
      </c>
      <c r="F140" s="47">
        <f t="shared" si="20"/>
        <v>13.8</v>
      </c>
      <c r="G140" s="6"/>
      <c r="H140" s="6"/>
      <c r="I140" s="9" t="str">
        <f t="shared" si="10"/>
        <v>Предмети протипожежного значення</v>
      </c>
      <c r="J140" s="44">
        <f t="shared" si="13"/>
        <v>13.8</v>
      </c>
      <c r="K140" s="8"/>
    </row>
    <row r="141" spans="1:11" ht="19.5" customHeight="1" x14ac:dyDescent="0.25">
      <c r="A141" s="102"/>
      <c r="B141" s="135"/>
      <c r="C141" s="28"/>
      <c r="D141" s="16">
        <f>26+56.2</f>
        <v>82.2</v>
      </c>
      <c r="E141" s="27" t="s">
        <v>29</v>
      </c>
      <c r="F141" s="47">
        <f>D141</f>
        <v>82.2</v>
      </c>
      <c r="G141" s="6"/>
      <c r="H141" s="6"/>
      <c r="I141" s="9" t="str">
        <f t="shared" si="10"/>
        <v>Меблі</v>
      </c>
      <c r="J141" s="44">
        <f t="shared" si="13"/>
        <v>82.2</v>
      </c>
      <c r="K141" s="8"/>
    </row>
    <row r="142" spans="1:11" ht="19.5" customHeight="1" x14ac:dyDescent="0.25">
      <c r="A142" s="102"/>
      <c r="B142" s="135"/>
      <c r="C142" s="28"/>
      <c r="D142" s="16">
        <v>6.2</v>
      </c>
      <c r="E142" s="27" t="s">
        <v>112</v>
      </c>
      <c r="F142" s="47">
        <f t="shared" si="20"/>
        <v>6.2</v>
      </c>
      <c r="G142" s="6"/>
      <c r="H142" s="6"/>
      <c r="I142" s="9" t="str">
        <f t="shared" si="10"/>
        <v>Комп- та оргтехніка</v>
      </c>
      <c r="J142" s="44">
        <f t="shared" si="13"/>
        <v>6.2</v>
      </c>
      <c r="K142" s="8"/>
    </row>
    <row r="143" spans="1:11" ht="19.5" customHeight="1" x14ac:dyDescent="0.25">
      <c r="A143" s="102"/>
      <c r="B143" s="135"/>
      <c r="C143" s="28"/>
      <c r="D143" s="44">
        <v>9.6999999999999993</v>
      </c>
      <c r="E143" s="27" t="s">
        <v>31</v>
      </c>
      <c r="F143" s="47">
        <f t="shared" si="20"/>
        <v>9.6999999999999993</v>
      </c>
      <c r="G143" s="6"/>
      <c r="H143" s="6"/>
      <c r="I143" s="9" t="str">
        <f t="shared" si="10"/>
        <v>Лікарські засоби</v>
      </c>
      <c r="J143" s="44">
        <f t="shared" si="13"/>
        <v>9.6999999999999993</v>
      </c>
      <c r="K143" s="8"/>
    </row>
    <row r="144" spans="1:11" ht="19.5" customHeight="1" x14ac:dyDescent="0.25">
      <c r="A144" s="102"/>
      <c r="B144" s="135"/>
      <c r="C144" s="28"/>
      <c r="D144" s="44">
        <v>1.6</v>
      </c>
      <c r="E144" s="27" t="s">
        <v>57</v>
      </c>
      <c r="F144" s="47">
        <f t="shared" si="20"/>
        <v>1.6</v>
      </c>
      <c r="G144" s="6"/>
      <c r="H144" s="6"/>
      <c r="I144" s="9" t="str">
        <f t="shared" si="10"/>
        <v>Спирт етиловий</v>
      </c>
      <c r="J144" s="44">
        <f t="shared" si="13"/>
        <v>1.6</v>
      </c>
      <c r="K144" s="8"/>
    </row>
    <row r="145" spans="1:11" ht="19.5" customHeight="1" x14ac:dyDescent="0.25">
      <c r="A145" s="102"/>
      <c r="B145" s="135"/>
      <c r="C145" s="28"/>
      <c r="D145" s="44">
        <v>48.4</v>
      </c>
      <c r="E145" s="27" t="s">
        <v>108</v>
      </c>
      <c r="F145" s="47">
        <f t="shared" si="20"/>
        <v>48.4</v>
      </c>
      <c r="G145" s="6"/>
      <c r="H145" s="6"/>
      <c r="I145" s="9" t="str">
        <f t="shared" si="10"/>
        <v>Засоби індивідуального захисту</v>
      </c>
      <c r="J145" s="44">
        <f t="shared" si="13"/>
        <v>48.4</v>
      </c>
      <c r="K145" s="8"/>
    </row>
    <row r="146" spans="1:11" ht="19.5" customHeight="1" x14ac:dyDescent="0.25">
      <c r="A146" s="102"/>
      <c r="B146" s="135"/>
      <c r="C146" s="28"/>
      <c r="D146" s="44">
        <v>14.9</v>
      </c>
      <c r="E146" s="27" t="s">
        <v>32</v>
      </c>
      <c r="F146" s="47">
        <f t="shared" si="20"/>
        <v>14.9</v>
      </c>
      <c r="G146" s="6"/>
      <c r="H146" s="6"/>
      <c r="I146" s="9" t="str">
        <f t="shared" si="10"/>
        <v>Витратні матеріали</v>
      </c>
      <c r="J146" s="44">
        <f t="shared" si="13"/>
        <v>14.9</v>
      </c>
      <c r="K146" s="8"/>
    </row>
    <row r="147" spans="1:11" ht="19.5" customHeight="1" x14ac:dyDescent="0.25">
      <c r="A147" s="102"/>
      <c r="B147" s="135"/>
      <c r="C147" s="28"/>
      <c r="D147" s="44">
        <v>4.4000000000000004</v>
      </c>
      <c r="E147" s="27" t="s">
        <v>33</v>
      </c>
      <c r="F147" s="47">
        <f t="shared" si="20"/>
        <v>4.4000000000000004</v>
      </c>
      <c r="G147" s="6"/>
      <c r="H147" s="6"/>
      <c r="I147" s="9" t="str">
        <f t="shared" si="10"/>
        <v>Вироби медичного призначення</v>
      </c>
      <c r="J147" s="44">
        <f t="shared" si="13"/>
        <v>4.4000000000000004</v>
      </c>
      <c r="K147" s="8"/>
    </row>
    <row r="148" spans="1:11" ht="19.5" customHeight="1" x14ac:dyDescent="0.25">
      <c r="A148" s="102"/>
      <c r="B148" s="135"/>
      <c r="C148" s="28"/>
      <c r="D148" s="44">
        <v>205.1</v>
      </c>
      <c r="E148" s="27" t="s">
        <v>34</v>
      </c>
      <c r="F148" s="47">
        <f t="shared" si="20"/>
        <v>205.1</v>
      </c>
      <c r="G148" s="6"/>
      <c r="H148" s="6"/>
      <c r="I148" s="9" t="str">
        <f t="shared" si="10"/>
        <v>Інші фармацевтичні препарати</v>
      </c>
      <c r="J148" s="44">
        <f t="shared" si="13"/>
        <v>205.1</v>
      </c>
      <c r="K148" s="8"/>
    </row>
    <row r="149" spans="1:11" ht="19.5" customHeight="1" x14ac:dyDescent="0.25">
      <c r="A149" s="102"/>
      <c r="B149" s="135"/>
      <c r="C149" s="28"/>
      <c r="D149" s="44">
        <v>8.8000000000000007</v>
      </c>
      <c r="E149" s="27" t="s">
        <v>40</v>
      </c>
      <c r="F149" s="7">
        <f>C149+D149</f>
        <v>8.8000000000000007</v>
      </c>
      <c r="G149" s="6"/>
      <c r="H149" s="6"/>
      <c r="I149" s="9" t="str">
        <f t="shared" si="10"/>
        <v>Деззасоби</v>
      </c>
      <c r="J149" s="44">
        <f t="shared" si="13"/>
        <v>8.8000000000000007</v>
      </c>
      <c r="K149" s="8"/>
    </row>
    <row r="150" spans="1:11" ht="19.5" customHeight="1" x14ac:dyDescent="0.25">
      <c r="A150" s="102"/>
      <c r="B150" s="135"/>
      <c r="C150" s="28"/>
      <c r="D150" s="44">
        <v>1.3</v>
      </c>
      <c r="E150" s="27" t="s">
        <v>63</v>
      </c>
      <c r="F150" s="7">
        <f>C150+D150</f>
        <v>1.3</v>
      </c>
      <c r="G150" s="6"/>
      <c r="H150" s="6"/>
      <c r="I150" s="9" t="str">
        <f t="shared" si="10"/>
        <v>Продукти харчування</v>
      </c>
      <c r="J150" s="44">
        <f t="shared" si="13"/>
        <v>1.3</v>
      </c>
      <c r="K150" s="8"/>
    </row>
    <row r="151" spans="1:11" ht="22.5" customHeight="1" x14ac:dyDescent="0.25">
      <c r="A151" s="102"/>
      <c r="B151" s="135"/>
      <c r="C151" s="28"/>
      <c r="D151" s="44">
        <v>2.1</v>
      </c>
      <c r="E151" s="27" t="s">
        <v>24</v>
      </c>
      <c r="F151" s="7">
        <f t="shared" ref="F151:F162" si="21">C151+D151</f>
        <v>2.1</v>
      </c>
      <c r="G151" s="6"/>
      <c r="H151" s="6"/>
      <c r="I151" s="9" t="str">
        <f t="shared" si="10"/>
        <v>Послуги з метрології та стандартизації</v>
      </c>
      <c r="J151" s="44">
        <f t="shared" si="13"/>
        <v>2.1</v>
      </c>
      <c r="K151" s="8"/>
    </row>
    <row r="152" spans="1:11" ht="58.5" customHeight="1" x14ac:dyDescent="0.25">
      <c r="A152" s="102"/>
      <c r="B152" s="135"/>
      <c r="C152" s="28"/>
      <c r="D152" s="44">
        <v>7.2</v>
      </c>
      <c r="E152" s="27" t="s">
        <v>25</v>
      </c>
      <c r="F152" s="7">
        <f t="shared" si="21"/>
        <v>7.2</v>
      </c>
      <c r="G152" s="6"/>
      <c r="H152" s="6"/>
      <c r="I152" s="9" t="str">
        <f t="shared" si="10"/>
        <v xml:space="preserve">Послуги з монтажу,  технічного  обслуговування і ремонту медичного устаткування   </v>
      </c>
      <c r="J152" s="44">
        <f t="shared" si="13"/>
        <v>7.2</v>
      </c>
      <c r="K152" s="8"/>
    </row>
    <row r="153" spans="1:11" ht="60" customHeight="1" x14ac:dyDescent="0.25">
      <c r="A153" s="102"/>
      <c r="B153" s="135"/>
      <c r="C153" s="28"/>
      <c r="D153" s="44">
        <v>0.9</v>
      </c>
      <c r="E153" s="27" t="s">
        <v>26</v>
      </c>
      <c r="F153" s="7">
        <f t="shared" si="21"/>
        <v>0.9</v>
      </c>
      <c r="G153" s="6"/>
      <c r="H153" s="6"/>
      <c r="I153" s="9" t="str">
        <f t="shared" si="10"/>
        <v xml:space="preserve">Послуги з технічного обслуговування і ремонту конторських, лічильних машин та комп'ютерної техніки </v>
      </c>
      <c r="J153" s="44">
        <f t="shared" si="13"/>
        <v>0.9</v>
      </c>
      <c r="K153" s="8"/>
    </row>
    <row r="154" spans="1:11" ht="36.75" customHeight="1" x14ac:dyDescent="0.25">
      <c r="A154" s="102"/>
      <c r="B154" s="135"/>
      <c r="C154" s="28"/>
      <c r="D154" s="44">
        <v>0.4</v>
      </c>
      <c r="E154" s="27" t="s">
        <v>113</v>
      </c>
      <c r="F154" s="7">
        <f t="shared" si="21"/>
        <v>0.4</v>
      </c>
      <c r="G154" s="6"/>
      <c r="H154" s="6"/>
      <c r="I154" s="9" t="str">
        <f t="shared" si="10"/>
        <v>Послуги з техбслуговування та ремонту автомобілів</v>
      </c>
      <c r="J154" s="44">
        <f t="shared" si="13"/>
        <v>0.4</v>
      </c>
      <c r="K154" s="8"/>
    </row>
    <row r="155" spans="1:11" ht="36.75" customHeight="1" x14ac:dyDescent="0.25">
      <c r="A155" s="102"/>
      <c r="B155" s="135"/>
      <c r="C155" s="28"/>
      <c r="D155" s="44">
        <v>125.9</v>
      </c>
      <c r="E155" s="27" t="s">
        <v>28</v>
      </c>
      <c r="F155" s="7">
        <f t="shared" si="21"/>
        <v>125.9</v>
      </c>
      <c r="G155" s="6"/>
      <c r="H155" s="6"/>
      <c r="I155" s="9" t="str">
        <f t="shared" si="10"/>
        <v>Інші послуги (крім комунальних)</v>
      </c>
      <c r="J155" s="44">
        <f t="shared" si="13"/>
        <v>125.9</v>
      </c>
      <c r="K155" s="8"/>
    </row>
    <row r="156" spans="1:11" ht="36.75" customHeight="1" thickBot="1" x14ac:dyDescent="0.3">
      <c r="A156" s="102"/>
      <c r="B156" s="135"/>
      <c r="C156" s="28"/>
      <c r="D156" s="44">
        <v>12.2</v>
      </c>
      <c r="E156" s="27" t="s">
        <v>114</v>
      </c>
      <c r="F156" s="7">
        <f t="shared" si="21"/>
        <v>12.2</v>
      </c>
      <c r="G156" s="6"/>
      <c r="H156" s="6"/>
      <c r="I156" s="9" t="str">
        <f t="shared" si="10"/>
        <v>Комплект штор</v>
      </c>
      <c r="J156" s="44">
        <f t="shared" si="13"/>
        <v>12.2</v>
      </c>
      <c r="K156" s="8"/>
    </row>
    <row r="157" spans="1:11" ht="50.25" hidden="1" customHeight="1" x14ac:dyDescent="0.25">
      <c r="A157" s="102"/>
      <c r="B157" s="135"/>
      <c r="C157" s="28"/>
      <c r="D157" s="44"/>
      <c r="E157" s="10"/>
      <c r="F157" s="7">
        <f t="shared" si="21"/>
        <v>0</v>
      </c>
      <c r="G157" s="6"/>
      <c r="H157" s="6"/>
      <c r="I157" s="9">
        <f t="shared" si="10"/>
        <v>0</v>
      </c>
      <c r="J157" s="44">
        <f t="shared" si="13"/>
        <v>0</v>
      </c>
      <c r="K157" s="8"/>
    </row>
    <row r="158" spans="1:11" ht="60.75" hidden="1" customHeight="1" x14ac:dyDescent="0.25">
      <c r="A158" s="102"/>
      <c r="B158" s="135"/>
      <c r="C158" s="28"/>
      <c r="D158" s="44"/>
      <c r="E158" s="10"/>
      <c r="F158" s="7">
        <f t="shared" si="21"/>
        <v>0</v>
      </c>
      <c r="G158" s="6"/>
      <c r="H158" s="6"/>
      <c r="I158" s="9">
        <f t="shared" si="10"/>
        <v>0</v>
      </c>
      <c r="J158" s="44">
        <f t="shared" si="13"/>
        <v>0</v>
      </c>
      <c r="K158" s="8"/>
    </row>
    <row r="159" spans="1:11" ht="19.5" hidden="1" customHeight="1" x14ac:dyDescent="0.25">
      <c r="A159" s="102"/>
      <c r="B159" s="135"/>
      <c r="C159" s="28"/>
      <c r="D159" s="44"/>
      <c r="E159" s="27"/>
      <c r="F159" s="7">
        <f t="shared" si="21"/>
        <v>0</v>
      </c>
      <c r="G159" s="6"/>
      <c r="H159" s="6"/>
      <c r="I159" s="9">
        <f t="shared" si="10"/>
        <v>0</v>
      </c>
      <c r="J159" s="44">
        <f t="shared" si="13"/>
        <v>0</v>
      </c>
      <c r="K159" s="8"/>
    </row>
    <row r="160" spans="1:11" ht="19.5" hidden="1" customHeight="1" x14ac:dyDescent="0.25">
      <c r="A160" s="102"/>
      <c r="B160" s="135"/>
      <c r="C160" s="28"/>
      <c r="D160" s="44"/>
      <c r="E160" s="27"/>
      <c r="F160" s="7">
        <f t="shared" si="21"/>
        <v>0</v>
      </c>
      <c r="G160" s="6"/>
      <c r="H160" s="6"/>
      <c r="I160" s="9">
        <f t="shared" si="10"/>
        <v>0</v>
      </c>
      <c r="J160" s="44">
        <f t="shared" si="13"/>
        <v>0</v>
      </c>
      <c r="K160" s="8"/>
    </row>
    <row r="161" spans="1:12" ht="19.5" hidden="1" customHeight="1" x14ac:dyDescent="0.25">
      <c r="A161" s="102"/>
      <c r="B161" s="135"/>
      <c r="C161" s="28"/>
      <c r="D161" s="44"/>
      <c r="E161" s="27"/>
      <c r="F161" s="7">
        <f t="shared" si="21"/>
        <v>0</v>
      </c>
      <c r="G161" s="6"/>
      <c r="H161" s="6"/>
      <c r="I161" s="9">
        <f t="shared" si="10"/>
        <v>0</v>
      </c>
      <c r="J161" s="44">
        <f t="shared" si="13"/>
        <v>0</v>
      </c>
      <c r="K161" s="8"/>
    </row>
    <row r="162" spans="1:12" ht="19.5" hidden="1" customHeight="1" thickBot="1" x14ac:dyDescent="0.3">
      <c r="A162" s="114"/>
      <c r="B162" s="110"/>
      <c r="C162" s="31"/>
      <c r="D162" s="32"/>
      <c r="E162" s="22"/>
      <c r="F162" s="33">
        <f t="shared" si="21"/>
        <v>0</v>
      </c>
      <c r="G162" s="34"/>
      <c r="H162" s="34"/>
      <c r="I162" s="35">
        <f t="shared" si="10"/>
        <v>0</v>
      </c>
      <c r="J162" s="32">
        <f t="shared" si="13"/>
        <v>0</v>
      </c>
      <c r="K162" s="36"/>
    </row>
    <row r="163" spans="1:12" ht="19.5" customHeight="1" thickBot="1" x14ac:dyDescent="0.3">
      <c r="A163" s="106" t="s">
        <v>70</v>
      </c>
      <c r="B163" s="107"/>
      <c r="C163" s="57">
        <f>C77</f>
        <v>408.9</v>
      </c>
      <c r="D163" s="49">
        <f>SUM(D77:D162)</f>
        <v>2404.8000000000002</v>
      </c>
      <c r="E163" s="50"/>
      <c r="F163" s="49">
        <f>F77+SUM(F114:F162)</f>
        <v>2815.5000000000005</v>
      </c>
      <c r="G163" s="51"/>
      <c r="H163" s="49">
        <f>SUM(H77:H162)</f>
        <v>451</v>
      </c>
      <c r="I163" s="52"/>
      <c r="J163" s="49">
        <f>SUM(J77:J162)</f>
        <v>2404.8000000000002</v>
      </c>
      <c r="K163" s="53"/>
      <c r="L163" s="92"/>
    </row>
    <row r="164" spans="1:12" ht="19.5" customHeight="1" x14ac:dyDescent="0.25">
      <c r="A164" s="113" t="s">
        <v>62</v>
      </c>
      <c r="B164" s="115" t="s">
        <v>14</v>
      </c>
      <c r="C164" s="130">
        <v>175.4</v>
      </c>
      <c r="D164" s="21">
        <v>9.1</v>
      </c>
      <c r="E164" s="55" t="s">
        <v>15</v>
      </c>
      <c r="F164" s="132">
        <f>C164+SUM(D164:D176)</f>
        <v>261.5</v>
      </c>
      <c r="G164" s="26" t="s">
        <v>16</v>
      </c>
      <c r="H164" s="5">
        <v>1.8</v>
      </c>
      <c r="I164" s="56" t="str">
        <f>E164</f>
        <v>Побутова техніка</v>
      </c>
      <c r="J164" s="21">
        <f>D164</f>
        <v>9.1</v>
      </c>
      <c r="K164" s="134">
        <f>K77+F164-SUM(H164:H200)-SUM(J164:J184)</f>
        <v>53.30000000000004</v>
      </c>
    </row>
    <row r="165" spans="1:12" ht="19.5" customHeight="1" x14ac:dyDescent="0.25">
      <c r="A165" s="102"/>
      <c r="B165" s="104"/>
      <c r="C165" s="131"/>
      <c r="D165" s="16">
        <f>13.4+44.9</f>
        <v>58.3</v>
      </c>
      <c r="E165" s="9" t="s">
        <v>112</v>
      </c>
      <c r="F165" s="133"/>
      <c r="G165" s="26" t="s">
        <v>47</v>
      </c>
      <c r="H165" s="5">
        <v>11.5</v>
      </c>
      <c r="I165" s="54" t="str">
        <f t="shared" ref="I165:I171" si="22">E165</f>
        <v>Комп- та оргтехніка</v>
      </c>
      <c r="J165" s="16">
        <f t="shared" ref="J165:J171" si="23">D165</f>
        <v>58.3</v>
      </c>
      <c r="K165" s="128"/>
    </row>
    <row r="166" spans="1:12" ht="19.5" customHeight="1" x14ac:dyDescent="0.25">
      <c r="A166" s="102"/>
      <c r="B166" s="104"/>
      <c r="C166" s="131"/>
      <c r="D166" s="16">
        <v>1.9</v>
      </c>
      <c r="E166" s="27" t="s">
        <v>32</v>
      </c>
      <c r="F166" s="133"/>
      <c r="G166" s="26" t="s">
        <v>18</v>
      </c>
      <c r="H166" s="5">
        <v>1.6</v>
      </c>
      <c r="I166" s="54" t="str">
        <f t="shared" si="22"/>
        <v>Витратні матеріали</v>
      </c>
      <c r="J166" s="16">
        <f t="shared" si="23"/>
        <v>1.9</v>
      </c>
      <c r="K166" s="128"/>
    </row>
    <row r="167" spans="1:12" ht="19.5" customHeight="1" x14ac:dyDescent="0.25">
      <c r="A167" s="102"/>
      <c r="B167" s="104"/>
      <c r="C167" s="131"/>
      <c r="D167" s="16">
        <v>2.1</v>
      </c>
      <c r="E167" s="27" t="s">
        <v>86</v>
      </c>
      <c r="F167" s="133"/>
      <c r="G167" s="26" t="s">
        <v>92</v>
      </c>
      <c r="H167" s="5">
        <v>0.6</v>
      </c>
      <c r="I167" s="54" t="str">
        <f t="shared" si="22"/>
        <v>Медичний інструментарій</v>
      </c>
      <c r="J167" s="16">
        <f t="shared" si="23"/>
        <v>2.1</v>
      </c>
      <c r="K167" s="128"/>
    </row>
    <row r="168" spans="1:12" ht="23.25" customHeight="1" x14ac:dyDescent="0.25">
      <c r="A168" s="102"/>
      <c r="B168" s="104"/>
      <c r="C168" s="131"/>
      <c r="D168" s="16">
        <v>14.7</v>
      </c>
      <c r="E168" s="27" t="s">
        <v>63</v>
      </c>
      <c r="F168" s="133"/>
      <c r="G168" s="26" t="s">
        <v>135</v>
      </c>
      <c r="H168" s="5">
        <v>4</v>
      </c>
      <c r="I168" s="54" t="str">
        <f t="shared" si="22"/>
        <v>Продукти харчування</v>
      </c>
      <c r="J168" s="16">
        <f t="shared" si="23"/>
        <v>14.7</v>
      </c>
      <c r="K168" s="128"/>
    </row>
    <row r="169" spans="1:12" ht="19.5" customHeight="1" x14ac:dyDescent="0.25">
      <c r="A169" s="102"/>
      <c r="B169" s="104"/>
      <c r="C169" s="131"/>
      <c r="D169" s="16"/>
      <c r="E169" s="27"/>
      <c r="F169" s="133"/>
      <c r="G169" s="26" t="s">
        <v>34</v>
      </c>
      <c r="H169" s="5">
        <v>0.4</v>
      </c>
      <c r="I169" s="54"/>
      <c r="J169" s="16"/>
      <c r="K169" s="128"/>
    </row>
    <row r="170" spans="1:12" ht="19.5" customHeight="1" x14ac:dyDescent="0.25">
      <c r="A170" s="102"/>
      <c r="B170" s="104"/>
      <c r="C170" s="131"/>
      <c r="D170" s="16"/>
      <c r="E170" s="27"/>
      <c r="F170" s="133"/>
      <c r="G170" s="26" t="s">
        <v>42</v>
      </c>
      <c r="H170" s="5">
        <v>0.3</v>
      </c>
      <c r="I170" s="54"/>
      <c r="J170" s="16"/>
      <c r="K170" s="128"/>
    </row>
    <row r="171" spans="1:12" ht="19.5" customHeight="1" x14ac:dyDescent="0.25">
      <c r="A171" s="102"/>
      <c r="B171" s="104"/>
      <c r="C171" s="131"/>
      <c r="D171" s="16"/>
      <c r="E171" s="27"/>
      <c r="F171" s="133"/>
      <c r="G171" s="26" t="s">
        <v>117</v>
      </c>
      <c r="H171" s="5">
        <v>0.7</v>
      </c>
      <c r="I171" s="54"/>
      <c r="J171" s="44"/>
      <c r="K171" s="128"/>
    </row>
    <row r="172" spans="1:12" ht="19.5" customHeight="1" x14ac:dyDescent="0.25">
      <c r="A172" s="102"/>
      <c r="B172" s="104"/>
      <c r="C172" s="131"/>
      <c r="D172" s="16"/>
      <c r="E172" s="27"/>
      <c r="F172" s="133"/>
      <c r="G172" s="26" t="s">
        <v>39</v>
      </c>
      <c r="H172" s="5">
        <v>2.2999999999999998</v>
      </c>
      <c r="I172" s="54"/>
      <c r="J172" s="44"/>
      <c r="K172" s="128"/>
    </row>
    <row r="173" spans="1:12" ht="19.5" customHeight="1" x14ac:dyDescent="0.25">
      <c r="A173" s="102"/>
      <c r="B173" s="104"/>
      <c r="C173" s="131"/>
      <c r="D173" s="16"/>
      <c r="E173" s="27"/>
      <c r="F173" s="133"/>
      <c r="G173" s="26" t="s">
        <v>48</v>
      </c>
      <c r="H173" s="5">
        <v>40.5</v>
      </c>
      <c r="I173" s="54"/>
      <c r="J173" s="44"/>
      <c r="K173" s="128"/>
    </row>
    <row r="174" spans="1:12" ht="19.5" customHeight="1" x14ac:dyDescent="0.25">
      <c r="A174" s="102"/>
      <c r="B174" s="104"/>
      <c r="C174" s="131"/>
      <c r="D174" s="16"/>
      <c r="E174" s="27"/>
      <c r="F174" s="133"/>
      <c r="G174" s="26" t="s">
        <v>136</v>
      </c>
      <c r="H174" s="5">
        <v>6.6</v>
      </c>
      <c r="I174" s="54"/>
      <c r="J174" s="44"/>
      <c r="K174" s="128"/>
    </row>
    <row r="175" spans="1:12" ht="19.5" customHeight="1" x14ac:dyDescent="0.25">
      <c r="A175" s="102"/>
      <c r="B175" s="104"/>
      <c r="C175" s="131"/>
      <c r="D175" s="16"/>
      <c r="E175" s="27"/>
      <c r="F175" s="133"/>
      <c r="G175" s="26" t="s">
        <v>118</v>
      </c>
      <c r="H175" s="5">
        <v>3.3</v>
      </c>
      <c r="I175" s="54"/>
      <c r="J175" s="44"/>
      <c r="K175" s="128"/>
    </row>
    <row r="176" spans="1:12" ht="19.5" customHeight="1" x14ac:dyDescent="0.25">
      <c r="A176" s="102"/>
      <c r="B176" s="104"/>
      <c r="C176" s="131"/>
      <c r="D176" s="16"/>
      <c r="E176" s="27"/>
      <c r="F176" s="133"/>
      <c r="G176" s="26" t="s">
        <v>74</v>
      </c>
      <c r="H176" s="5">
        <v>8.8000000000000007</v>
      </c>
      <c r="I176" s="54"/>
      <c r="J176" s="44"/>
      <c r="K176" s="128"/>
    </row>
    <row r="177" spans="1:11" ht="19.5" customHeight="1" x14ac:dyDescent="0.25">
      <c r="A177" s="102"/>
      <c r="B177" s="104"/>
      <c r="C177" s="131"/>
      <c r="D177" s="44"/>
      <c r="E177" s="27"/>
      <c r="F177" s="133"/>
      <c r="G177" s="26" t="s">
        <v>90</v>
      </c>
      <c r="H177" s="5">
        <v>2</v>
      </c>
      <c r="I177" s="54"/>
      <c r="J177" s="44"/>
      <c r="K177" s="128"/>
    </row>
    <row r="178" spans="1:11" ht="19.5" customHeight="1" x14ac:dyDescent="0.25">
      <c r="A178" s="102"/>
      <c r="B178" s="104"/>
      <c r="C178" s="131"/>
      <c r="D178" s="44"/>
      <c r="E178" s="27"/>
      <c r="F178" s="133"/>
      <c r="G178" s="26" t="s">
        <v>38</v>
      </c>
      <c r="H178" s="5">
        <v>48</v>
      </c>
      <c r="I178" s="54"/>
      <c r="J178" s="44"/>
      <c r="K178" s="128"/>
    </row>
    <row r="179" spans="1:11" ht="19.5" customHeight="1" x14ac:dyDescent="0.25">
      <c r="A179" s="102"/>
      <c r="B179" s="104"/>
      <c r="C179" s="131"/>
      <c r="D179" s="44"/>
      <c r="E179" s="27"/>
      <c r="F179" s="133"/>
      <c r="G179" s="26" t="s">
        <v>137</v>
      </c>
      <c r="H179" s="5">
        <v>2.9</v>
      </c>
      <c r="I179" s="54"/>
      <c r="J179" s="44"/>
      <c r="K179" s="128"/>
    </row>
    <row r="180" spans="1:11" ht="19.5" customHeight="1" x14ac:dyDescent="0.25">
      <c r="A180" s="102"/>
      <c r="B180" s="104"/>
      <c r="C180" s="131"/>
      <c r="D180" s="44"/>
      <c r="E180" s="27"/>
      <c r="F180" s="133"/>
      <c r="G180" s="26" t="s">
        <v>138</v>
      </c>
      <c r="H180" s="5">
        <v>3.5</v>
      </c>
      <c r="I180" s="54"/>
      <c r="J180" s="44"/>
      <c r="K180" s="128"/>
    </row>
    <row r="181" spans="1:11" ht="23.25" customHeight="1" x14ac:dyDescent="0.25">
      <c r="A181" s="102"/>
      <c r="B181" s="104"/>
      <c r="C181" s="131"/>
      <c r="D181" s="44"/>
      <c r="E181" s="27"/>
      <c r="F181" s="133"/>
      <c r="G181" s="26" t="s">
        <v>139</v>
      </c>
      <c r="H181" s="5">
        <v>0.9</v>
      </c>
      <c r="I181" s="54"/>
      <c r="J181" s="44"/>
      <c r="K181" s="128"/>
    </row>
    <row r="182" spans="1:11" ht="19.5" customHeight="1" x14ac:dyDescent="0.25">
      <c r="A182" s="102"/>
      <c r="B182" s="104"/>
      <c r="C182" s="131"/>
      <c r="D182" s="44"/>
      <c r="E182" s="27"/>
      <c r="F182" s="133"/>
      <c r="G182" s="26" t="s">
        <v>140</v>
      </c>
      <c r="H182" s="5">
        <v>9</v>
      </c>
      <c r="I182" s="54"/>
      <c r="J182" s="44"/>
      <c r="K182" s="128"/>
    </row>
    <row r="183" spans="1:11" ht="38.25" customHeight="1" x14ac:dyDescent="0.25">
      <c r="A183" s="102"/>
      <c r="B183" s="104"/>
      <c r="C183" s="131"/>
      <c r="D183" s="19"/>
      <c r="E183" s="19"/>
      <c r="F183" s="133"/>
      <c r="G183" s="26" t="s">
        <v>141</v>
      </c>
      <c r="H183" s="5">
        <v>5.4</v>
      </c>
      <c r="I183" s="54"/>
      <c r="J183" s="6"/>
      <c r="K183" s="128"/>
    </row>
    <row r="184" spans="1:11" ht="24" customHeight="1" x14ac:dyDescent="0.25">
      <c r="A184" s="102"/>
      <c r="B184" s="104"/>
      <c r="C184" s="131"/>
      <c r="D184" s="19"/>
      <c r="E184" s="19"/>
      <c r="F184" s="133"/>
      <c r="G184" s="26" t="s">
        <v>37</v>
      </c>
      <c r="H184" s="5">
        <v>2.1</v>
      </c>
      <c r="I184" s="54"/>
      <c r="J184" s="6"/>
      <c r="K184" s="128"/>
    </row>
    <row r="185" spans="1:11" ht="19.5" hidden="1" customHeight="1" x14ac:dyDescent="0.25">
      <c r="A185" s="102"/>
      <c r="B185" s="104"/>
      <c r="C185" s="131"/>
      <c r="D185" s="19"/>
      <c r="E185" s="19"/>
      <c r="F185" s="133"/>
      <c r="G185" s="26"/>
      <c r="H185" s="5"/>
      <c r="I185" s="54"/>
      <c r="J185" s="6"/>
      <c r="K185" s="128"/>
    </row>
    <row r="186" spans="1:11" ht="19.5" hidden="1" customHeight="1" x14ac:dyDescent="0.25">
      <c r="A186" s="102"/>
      <c r="B186" s="104"/>
      <c r="C186" s="131"/>
      <c r="D186" s="19"/>
      <c r="E186" s="19"/>
      <c r="F186" s="133"/>
      <c r="G186" s="26"/>
      <c r="H186" s="5"/>
      <c r="I186" s="54"/>
      <c r="J186" s="6"/>
      <c r="K186" s="128"/>
    </row>
    <row r="187" spans="1:11" ht="19.5" hidden="1" customHeight="1" x14ac:dyDescent="0.25">
      <c r="A187" s="102"/>
      <c r="B187" s="104"/>
      <c r="C187" s="131"/>
      <c r="D187" s="19"/>
      <c r="E187" s="19"/>
      <c r="F187" s="133"/>
      <c r="G187" s="26"/>
      <c r="H187" s="5"/>
      <c r="I187" s="54"/>
      <c r="J187" s="6"/>
      <c r="K187" s="128"/>
    </row>
    <row r="188" spans="1:11" ht="19.5" hidden="1" customHeight="1" x14ac:dyDescent="0.25">
      <c r="A188" s="102"/>
      <c r="B188" s="104"/>
      <c r="C188" s="131"/>
      <c r="D188" s="19"/>
      <c r="E188" s="19"/>
      <c r="F188" s="133"/>
      <c r="G188" s="26"/>
      <c r="H188" s="5"/>
      <c r="I188" s="54"/>
      <c r="J188" s="6"/>
      <c r="K188" s="128"/>
    </row>
    <row r="189" spans="1:11" ht="19.5" hidden="1" customHeight="1" x14ac:dyDescent="0.25">
      <c r="A189" s="102"/>
      <c r="B189" s="104"/>
      <c r="C189" s="131"/>
      <c r="D189" s="19"/>
      <c r="E189" s="19"/>
      <c r="F189" s="133"/>
      <c r="G189" s="26"/>
      <c r="H189" s="5"/>
      <c r="I189" s="54"/>
      <c r="J189" s="6"/>
      <c r="K189" s="128"/>
    </row>
    <row r="190" spans="1:11" ht="19.5" hidden="1" customHeight="1" x14ac:dyDescent="0.25">
      <c r="A190" s="102"/>
      <c r="B190" s="104"/>
      <c r="C190" s="131"/>
      <c r="D190" s="19"/>
      <c r="E190" s="19"/>
      <c r="F190" s="133"/>
      <c r="G190" s="26"/>
      <c r="H190" s="5"/>
      <c r="I190" s="54"/>
      <c r="J190" s="6"/>
      <c r="K190" s="128"/>
    </row>
    <row r="191" spans="1:11" ht="25.5" hidden="1" customHeight="1" x14ac:dyDescent="0.25">
      <c r="A191" s="102"/>
      <c r="B191" s="104"/>
      <c r="C191" s="131"/>
      <c r="D191" s="19"/>
      <c r="E191" s="19"/>
      <c r="F191" s="133"/>
      <c r="G191" s="26"/>
      <c r="H191" s="5"/>
      <c r="I191" s="54"/>
      <c r="J191" s="6"/>
      <c r="K191" s="128"/>
    </row>
    <row r="192" spans="1:11" ht="19.5" hidden="1" customHeight="1" x14ac:dyDescent="0.25">
      <c r="A192" s="102"/>
      <c r="B192" s="104"/>
      <c r="C192" s="131"/>
      <c r="D192" s="19"/>
      <c r="E192" s="19"/>
      <c r="F192" s="133"/>
      <c r="G192" s="26"/>
      <c r="H192" s="5"/>
      <c r="I192" s="54"/>
      <c r="J192" s="6"/>
      <c r="K192" s="128"/>
    </row>
    <row r="193" spans="1:11" ht="19.5" hidden="1" customHeight="1" x14ac:dyDescent="0.25">
      <c r="A193" s="102"/>
      <c r="B193" s="104"/>
      <c r="C193" s="131"/>
      <c r="D193" s="19"/>
      <c r="E193" s="19"/>
      <c r="F193" s="133"/>
      <c r="G193" s="26"/>
      <c r="H193" s="5"/>
      <c r="I193" s="54"/>
      <c r="J193" s="6"/>
      <c r="K193" s="128"/>
    </row>
    <row r="194" spans="1:11" ht="19.5" hidden="1" customHeight="1" x14ac:dyDescent="0.25">
      <c r="A194" s="102"/>
      <c r="B194" s="104"/>
      <c r="C194" s="131"/>
      <c r="D194" s="19"/>
      <c r="E194" s="19"/>
      <c r="F194" s="133"/>
      <c r="G194" s="26"/>
      <c r="H194" s="5"/>
      <c r="I194" s="54"/>
      <c r="J194" s="6"/>
      <c r="K194" s="128"/>
    </row>
    <row r="195" spans="1:11" ht="36.75" hidden="1" customHeight="1" x14ac:dyDescent="0.25">
      <c r="A195" s="102"/>
      <c r="B195" s="104"/>
      <c r="C195" s="131"/>
      <c r="D195" s="19"/>
      <c r="E195" s="19"/>
      <c r="F195" s="133"/>
      <c r="G195" s="26"/>
      <c r="H195" s="5"/>
      <c r="I195" s="54"/>
      <c r="J195" s="6"/>
      <c r="K195" s="128"/>
    </row>
    <row r="196" spans="1:11" ht="19.5" hidden="1" customHeight="1" x14ac:dyDescent="0.25">
      <c r="A196" s="102"/>
      <c r="B196" s="104"/>
      <c r="C196" s="131"/>
      <c r="D196" s="19"/>
      <c r="E196" s="19"/>
      <c r="F196" s="133"/>
      <c r="G196" s="54"/>
      <c r="H196" s="5"/>
      <c r="I196" s="54"/>
      <c r="J196" s="6"/>
      <c r="K196" s="128"/>
    </row>
    <row r="197" spans="1:11" ht="19.5" hidden="1" customHeight="1" x14ac:dyDescent="0.25">
      <c r="A197" s="102"/>
      <c r="B197" s="104"/>
      <c r="C197" s="131"/>
      <c r="D197" s="19"/>
      <c r="E197" s="19"/>
      <c r="F197" s="133"/>
      <c r="G197" s="54"/>
      <c r="H197" s="5"/>
      <c r="I197" s="54"/>
      <c r="J197" s="6"/>
      <c r="K197" s="128"/>
    </row>
    <row r="198" spans="1:11" ht="19.5" hidden="1" customHeight="1" x14ac:dyDescent="0.25">
      <c r="A198" s="102"/>
      <c r="B198" s="104"/>
      <c r="C198" s="131"/>
      <c r="D198" s="19"/>
      <c r="E198" s="19"/>
      <c r="F198" s="133"/>
      <c r="G198" s="54"/>
      <c r="H198" s="5"/>
      <c r="I198" s="54"/>
      <c r="J198" s="6"/>
      <c r="K198" s="128"/>
    </row>
    <row r="199" spans="1:11" ht="19.5" hidden="1" customHeight="1" x14ac:dyDescent="0.25">
      <c r="A199" s="102"/>
      <c r="B199" s="104"/>
      <c r="C199" s="131"/>
      <c r="D199" s="19"/>
      <c r="E199" s="19"/>
      <c r="F199" s="133"/>
      <c r="G199" s="54"/>
      <c r="H199" s="5"/>
      <c r="I199" s="54"/>
      <c r="J199" s="6"/>
      <c r="K199" s="128"/>
    </row>
    <row r="200" spans="1:11" ht="19.5" hidden="1" customHeight="1" x14ac:dyDescent="0.25">
      <c r="A200" s="102"/>
      <c r="B200" s="104"/>
      <c r="C200" s="131"/>
      <c r="D200" s="19"/>
      <c r="E200" s="19"/>
      <c r="F200" s="133"/>
      <c r="G200" s="54"/>
      <c r="H200" s="5"/>
      <c r="I200" s="54"/>
      <c r="J200" s="6"/>
      <c r="K200" s="128"/>
    </row>
    <row r="201" spans="1:11" ht="19.5" customHeight="1" x14ac:dyDescent="0.25">
      <c r="A201" s="102"/>
      <c r="B201" s="27" t="s">
        <v>51</v>
      </c>
      <c r="C201" s="28"/>
      <c r="D201" s="44">
        <v>2.9</v>
      </c>
      <c r="E201" s="9" t="s">
        <v>31</v>
      </c>
      <c r="F201" s="47">
        <f>D201</f>
        <v>2.9</v>
      </c>
      <c r="G201" s="6"/>
      <c r="H201" s="6"/>
      <c r="I201" s="61" t="str">
        <f t="shared" ref="I201:I202" si="24">E201</f>
        <v>Лікарські засоби</v>
      </c>
      <c r="J201" s="63">
        <f>D201</f>
        <v>2.9</v>
      </c>
      <c r="K201" s="8"/>
    </row>
    <row r="202" spans="1:11" s="66" customFormat="1" ht="23.25" customHeight="1" x14ac:dyDescent="0.25">
      <c r="A202" s="102"/>
      <c r="B202" s="69" t="s">
        <v>103</v>
      </c>
      <c r="C202" s="70"/>
      <c r="D202" s="67">
        <v>20.100000000000001</v>
      </c>
      <c r="E202" s="9" t="s">
        <v>31</v>
      </c>
      <c r="F202" s="73">
        <f>D202</f>
        <v>20.100000000000001</v>
      </c>
      <c r="G202" s="6"/>
      <c r="H202" s="6"/>
      <c r="I202" s="69" t="str">
        <f t="shared" si="24"/>
        <v>Лікарські засоби</v>
      </c>
      <c r="J202" s="67">
        <f>D202</f>
        <v>20.100000000000001</v>
      </c>
      <c r="K202" s="8"/>
    </row>
    <row r="203" spans="1:11" s="100" customFormat="1" ht="19.5" customHeight="1" x14ac:dyDescent="0.25">
      <c r="A203" s="102"/>
      <c r="B203" s="140" t="s">
        <v>122</v>
      </c>
      <c r="C203" s="142"/>
      <c r="D203" s="101">
        <v>76.400000000000006</v>
      </c>
      <c r="E203" s="9" t="s">
        <v>32</v>
      </c>
      <c r="F203" s="91">
        <f t="shared" ref="F203:F211" si="25">D203</f>
        <v>76.400000000000006</v>
      </c>
      <c r="G203" s="6"/>
      <c r="H203" s="6"/>
      <c r="I203" s="98" t="str">
        <f t="shared" ref="I203:I211" si="26">E203</f>
        <v>Витратні матеріали</v>
      </c>
      <c r="J203" s="101">
        <f>D203</f>
        <v>76.400000000000006</v>
      </c>
      <c r="K203" s="8"/>
    </row>
    <row r="204" spans="1:11" s="100" customFormat="1" ht="19.5" customHeight="1" x14ac:dyDescent="0.25">
      <c r="A204" s="102"/>
      <c r="B204" s="144"/>
      <c r="C204" s="145"/>
      <c r="D204" s="101">
        <v>0.8</v>
      </c>
      <c r="E204" s="9" t="s">
        <v>134</v>
      </c>
      <c r="F204" s="91">
        <f t="shared" si="25"/>
        <v>0.8</v>
      </c>
      <c r="G204" s="6"/>
      <c r="H204" s="6"/>
      <c r="I204" s="98"/>
      <c r="J204" s="101">
        <f>D204</f>
        <v>0.8</v>
      </c>
      <c r="K204" s="8"/>
    </row>
    <row r="205" spans="1:11" s="100" customFormat="1" ht="19.5" customHeight="1" x14ac:dyDescent="0.25">
      <c r="A205" s="102"/>
      <c r="B205" s="141"/>
      <c r="C205" s="143"/>
      <c r="D205" s="101">
        <v>5.3</v>
      </c>
      <c r="E205" s="9" t="s">
        <v>33</v>
      </c>
      <c r="F205" s="91">
        <f t="shared" si="25"/>
        <v>5.3</v>
      </c>
      <c r="G205" s="6"/>
      <c r="H205" s="6"/>
      <c r="I205" s="98" t="str">
        <f t="shared" si="26"/>
        <v>Вироби медичного призначення</v>
      </c>
      <c r="J205" s="101">
        <f>D205</f>
        <v>5.3</v>
      </c>
      <c r="K205" s="8"/>
    </row>
    <row r="206" spans="1:11" s="100" customFormat="1" ht="19.5" customHeight="1" x14ac:dyDescent="0.25">
      <c r="A206" s="102"/>
      <c r="B206" s="98" t="s">
        <v>123</v>
      </c>
      <c r="C206" s="99"/>
      <c r="D206" s="101">
        <v>7.9</v>
      </c>
      <c r="E206" s="9" t="s">
        <v>31</v>
      </c>
      <c r="F206" s="91">
        <f t="shared" si="25"/>
        <v>7.9</v>
      </c>
      <c r="G206" s="6"/>
      <c r="H206" s="6"/>
      <c r="I206" s="98" t="str">
        <f t="shared" si="26"/>
        <v>Лікарські засоби</v>
      </c>
      <c r="J206" s="101">
        <f t="shared" ref="J206:J211" si="27">D206</f>
        <v>7.9</v>
      </c>
      <c r="K206" s="8"/>
    </row>
    <row r="207" spans="1:11" s="100" customFormat="1" ht="21.75" customHeight="1" x14ac:dyDescent="0.25">
      <c r="A207" s="102"/>
      <c r="B207" s="98" t="s">
        <v>124</v>
      </c>
      <c r="C207" s="99"/>
      <c r="D207" s="101">
        <v>15.9</v>
      </c>
      <c r="E207" s="9" t="s">
        <v>34</v>
      </c>
      <c r="F207" s="91">
        <f t="shared" si="25"/>
        <v>15.9</v>
      </c>
      <c r="G207" s="6"/>
      <c r="H207" s="6"/>
      <c r="I207" s="98" t="str">
        <f t="shared" si="26"/>
        <v>Інші фармацевтичні препарати</v>
      </c>
      <c r="J207" s="101">
        <f t="shared" si="27"/>
        <v>15.9</v>
      </c>
      <c r="K207" s="8"/>
    </row>
    <row r="208" spans="1:11" s="100" customFormat="1" ht="19.5" customHeight="1" x14ac:dyDescent="0.25">
      <c r="A208" s="102"/>
      <c r="B208" s="140" t="s">
        <v>125</v>
      </c>
      <c r="C208" s="99"/>
      <c r="D208" s="101">
        <v>13.5</v>
      </c>
      <c r="E208" s="9" t="s">
        <v>32</v>
      </c>
      <c r="F208" s="91">
        <f t="shared" si="25"/>
        <v>13.5</v>
      </c>
      <c r="G208" s="6"/>
      <c r="H208" s="6"/>
      <c r="I208" s="98" t="str">
        <f t="shared" si="26"/>
        <v>Витратні матеріали</v>
      </c>
      <c r="J208" s="101">
        <f t="shared" si="27"/>
        <v>13.5</v>
      </c>
      <c r="K208" s="8"/>
    </row>
    <row r="209" spans="1:11" s="100" customFormat="1" ht="20.25" customHeight="1" x14ac:dyDescent="0.25">
      <c r="A209" s="102"/>
      <c r="B209" s="141"/>
      <c r="C209" s="99"/>
      <c r="D209" s="101">
        <v>5.5</v>
      </c>
      <c r="E209" s="9" t="s">
        <v>33</v>
      </c>
      <c r="F209" s="91">
        <f t="shared" si="25"/>
        <v>5.5</v>
      </c>
      <c r="G209" s="6"/>
      <c r="H209" s="6"/>
      <c r="I209" s="98" t="str">
        <f t="shared" si="26"/>
        <v>Вироби медичного призначення</v>
      </c>
      <c r="J209" s="101">
        <f t="shared" si="27"/>
        <v>5.5</v>
      </c>
      <c r="K209" s="8"/>
    </row>
    <row r="210" spans="1:11" s="100" customFormat="1" ht="22.5" customHeight="1" x14ac:dyDescent="0.25">
      <c r="A210" s="102"/>
      <c r="B210" s="98" t="s">
        <v>126</v>
      </c>
      <c r="C210" s="99"/>
      <c r="D210" s="101">
        <v>55</v>
      </c>
      <c r="E210" s="9" t="s">
        <v>31</v>
      </c>
      <c r="F210" s="91">
        <f t="shared" si="25"/>
        <v>55</v>
      </c>
      <c r="G210" s="6"/>
      <c r="H210" s="6"/>
      <c r="I210" s="98" t="str">
        <f t="shared" si="26"/>
        <v>Лікарські засоби</v>
      </c>
      <c r="J210" s="101">
        <f t="shared" si="27"/>
        <v>55</v>
      </c>
      <c r="K210" s="8"/>
    </row>
    <row r="211" spans="1:11" s="100" customFormat="1" ht="21" customHeight="1" x14ac:dyDescent="0.25">
      <c r="A211" s="102"/>
      <c r="B211" s="98" t="s">
        <v>127</v>
      </c>
      <c r="C211" s="99"/>
      <c r="D211" s="101">
        <v>8.6</v>
      </c>
      <c r="E211" s="9" t="s">
        <v>32</v>
      </c>
      <c r="F211" s="91">
        <f t="shared" si="25"/>
        <v>8.6</v>
      </c>
      <c r="G211" s="6"/>
      <c r="H211" s="6"/>
      <c r="I211" s="98" t="str">
        <f t="shared" si="26"/>
        <v>Витратні матеріали</v>
      </c>
      <c r="J211" s="101">
        <f t="shared" si="27"/>
        <v>8.6</v>
      </c>
      <c r="K211" s="8"/>
    </row>
    <row r="212" spans="1:11" ht="19.5" customHeight="1" x14ac:dyDescent="0.25">
      <c r="A212" s="102"/>
      <c r="B212" s="135" t="s">
        <v>128</v>
      </c>
      <c r="C212" s="28"/>
      <c r="D212" s="16">
        <f>26.4+1.2</f>
        <v>27.599999999999998</v>
      </c>
      <c r="E212" s="98" t="s">
        <v>15</v>
      </c>
      <c r="F212" s="47">
        <f t="shared" ref="F212:F230" si="28">D212</f>
        <v>27.599999999999998</v>
      </c>
      <c r="G212" s="6"/>
      <c r="H212" s="6"/>
      <c r="I212" s="9" t="str">
        <f t="shared" ref="I212:I242" si="29">E212</f>
        <v>Побутова техніка</v>
      </c>
      <c r="J212" s="44">
        <f t="shared" ref="J212:J242" si="30">D212</f>
        <v>27.599999999999998</v>
      </c>
      <c r="K212" s="8"/>
    </row>
    <row r="213" spans="1:11" ht="19.5" customHeight="1" x14ac:dyDescent="0.25">
      <c r="A213" s="102"/>
      <c r="B213" s="135"/>
      <c r="C213" s="28"/>
      <c r="D213" s="16">
        <v>95</v>
      </c>
      <c r="E213" s="98" t="s">
        <v>30</v>
      </c>
      <c r="F213" s="47">
        <f t="shared" si="28"/>
        <v>95</v>
      </c>
      <c r="G213" s="6"/>
      <c r="H213" s="6"/>
      <c r="I213" s="9" t="str">
        <f t="shared" si="29"/>
        <v>Медичне обладнання</v>
      </c>
      <c r="J213" s="44">
        <f t="shared" si="30"/>
        <v>95</v>
      </c>
      <c r="K213" s="8"/>
    </row>
    <row r="214" spans="1:11" ht="19.5" customHeight="1" x14ac:dyDescent="0.25">
      <c r="A214" s="102"/>
      <c r="B214" s="135"/>
      <c r="C214" s="28"/>
      <c r="D214" s="16">
        <v>2.4</v>
      </c>
      <c r="E214" s="98" t="s">
        <v>79</v>
      </c>
      <c r="F214" s="47">
        <f t="shared" si="28"/>
        <v>2.4</v>
      </c>
      <c r="G214" s="6"/>
      <c r="H214" s="6"/>
      <c r="I214" s="9" t="str">
        <f t="shared" si="29"/>
        <v>Інвентар</v>
      </c>
      <c r="J214" s="44">
        <f t="shared" si="30"/>
        <v>2.4</v>
      </c>
      <c r="K214" s="8"/>
    </row>
    <row r="215" spans="1:11" ht="19.5" customHeight="1" x14ac:dyDescent="0.25">
      <c r="A215" s="102"/>
      <c r="B215" s="135"/>
      <c r="C215" s="28"/>
      <c r="D215" s="16">
        <v>8.5</v>
      </c>
      <c r="E215" s="27" t="s">
        <v>129</v>
      </c>
      <c r="F215" s="47">
        <f t="shared" si="28"/>
        <v>8.5</v>
      </c>
      <c r="G215" s="6"/>
      <c r="H215" s="6"/>
      <c r="I215" s="9" t="str">
        <f t="shared" si="29"/>
        <v>Госопдарчі матеріали</v>
      </c>
      <c r="J215" s="44">
        <f t="shared" si="30"/>
        <v>8.5</v>
      </c>
      <c r="K215" s="8"/>
    </row>
    <row r="216" spans="1:11" ht="19.5" customHeight="1" x14ac:dyDescent="0.25">
      <c r="A216" s="102"/>
      <c r="B216" s="135"/>
      <c r="C216" s="28"/>
      <c r="D216" s="16">
        <v>28.1</v>
      </c>
      <c r="E216" s="27" t="s">
        <v>16</v>
      </c>
      <c r="F216" s="47">
        <f t="shared" si="28"/>
        <v>28.1</v>
      </c>
      <c r="G216" s="6"/>
      <c r="H216" s="6"/>
      <c r="I216" s="9" t="str">
        <f t="shared" si="29"/>
        <v>Будівельні матеріали</v>
      </c>
      <c r="J216" s="44">
        <f t="shared" si="30"/>
        <v>28.1</v>
      </c>
      <c r="K216" s="8"/>
    </row>
    <row r="217" spans="1:11" ht="19.5" customHeight="1" x14ac:dyDescent="0.25">
      <c r="A217" s="102"/>
      <c r="B217" s="135"/>
      <c r="C217" s="28"/>
      <c r="D217" s="16">
        <v>2</v>
      </c>
      <c r="E217" s="27" t="s">
        <v>19</v>
      </c>
      <c r="F217" s="47">
        <f t="shared" si="28"/>
        <v>2</v>
      </c>
      <c r="G217" s="6"/>
      <c r="H217" s="6"/>
      <c r="I217" s="9" t="str">
        <f t="shared" si="29"/>
        <v>Вузли та деталі</v>
      </c>
      <c r="J217" s="44">
        <f t="shared" si="30"/>
        <v>2</v>
      </c>
      <c r="K217" s="8"/>
    </row>
    <row r="218" spans="1:11" ht="24" customHeight="1" x14ac:dyDescent="0.25">
      <c r="A218" s="102"/>
      <c r="B218" s="135"/>
      <c r="C218" s="28"/>
      <c r="D218" s="16">
        <v>23.1</v>
      </c>
      <c r="E218" s="27" t="s">
        <v>130</v>
      </c>
      <c r="F218" s="47">
        <f t="shared" si="28"/>
        <v>23.1</v>
      </c>
      <c r="G218" s="6"/>
      <c r="H218" s="6"/>
      <c r="I218" s="9" t="str">
        <f t="shared" si="29"/>
        <v>Госоподарчий інвентар, вироби текстильні тощо</v>
      </c>
      <c r="J218" s="44">
        <f t="shared" si="30"/>
        <v>23.1</v>
      </c>
      <c r="K218" s="8"/>
    </row>
    <row r="219" spans="1:11" ht="19.5" customHeight="1" x14ac:dyDescent="0.25">
      <c r="A219" s="102"/>
      <c r="B219" s="135"/>
      <c r="C219" s="28"/>
      <c r="D219" s="16">
        <v>1</v>
      </c>
      <c r="E219" s="27" t="s">
        <v>21</v>
      </c>
      <c r="F219" s="47">
        <f t="shared" si="28"/>
        <v>1</v>
      </c>
      <c r="G219" s="6"/>
      <c r="H219" s="6"/>
      <c r="I219" s="9" t="str">
        <f t="shared" si="29"/>
        <v>Канцелярські товари, папір</v>
      </c>
      <c r="J219" s="44">
        <f t="shared" si="30"/>
        <v>1</v>
      </c>
      <c r="K219" s="8"/>
    </row>
    <row r="220" spans="1:11" ht="19.5" customHeight="1" x14ac:dyDescent="0.25">
      <c r="A220" s="102"/>
      <c r="B220" s="135"/>
      <c r="C220" s="28"/>
      <c r="D220" s="16">
        <v>3.3</v>
      </c>
      <c r="E220" s="27" t="s">
        <v>131</v>
      </c>
      <c r="F220" s="47">
        <f t="shared" si="28"/>
        <v>3.3</v>
      </c>
      <c r="G220" s="6"/>
      <c r="H220" s="6"/>
      <c r="I220" s="9" t="str">
        <f t="shared" si="29"/>
        <v>Електротовари, електрообладнання</v>
      </c>
      <c r="J220" s="44">
        <f t="shared" si="30"/>
        <v>3.3</v>
      </c>
      <c r="K220" s="8"/>
    </row>
    <row r="221" spans="1:11" ht="19.5" customHeight="1" x14ac:dyDescent="0.25">
      <c r="A221" s="102"/>
      <c r="B221" s="135"/>
      <c r="C221" s="28"/>
      <c r="D221" s="16">
        <v>3.2</v>
      </c>
      <c r="E221" s="27" t="s">
        <v>45</v>
      </c>
      <c r="F221" s="47">
        <f t="shared" si="28"/>
        <v>3.2</v>
      </c>
      <c r="G221" s="6"/>
      <c r="H221" s="6"/>
      <c r="I221" s="9" t="str">
        <f t="shared" si="29"/>
        <v>Сантехнічні вироби</v>
      </c>
      <c r="J221" s="44">
        <f t="shared" si="30"/>
        <v>3.2</v>
      </c>
      <c r="K221" s="8"/>
    </row>
    <row r="222" spans="1:11" ht="19.5" customHeight="1" x14ac:dyDescent="0.25">
      <c r="A222" s="102"/>
      <c r="B222" s="135"/>
      <c r="C222" s="28"/>
      <c r="D222" s="16">
        <v>1</v>
      </c>
      <c r="E222" s="27" t="s">
        <v>92</v>
      </c>
      <c r="F222" s="47">
        <f t="shared" si="28"/>
        <v>1</v>
      </c>
      <c r="G222" s="6"/>
      <c r="H222" s="6"/>
      <c r="I222" s="9" t="str">
        <f t="shared" si="29"/>
        <v>Друкована продукція</v>
      </c>
      <c r="J222" s="44">
        <f t="shared" si="30"/>
        <v>1</v>
      </c>
      <c r="K222" s="8"/>
    </row>
    <row r="223" spans="1:11" ht="19.5" customHeight="1" x14ac:dyDescent="0.25">
      <c r="A223" s="102"/>
      <c r="B223" s="135"/>
      <c r="C223" s="28"/>
      <c r="D223" s="16">
        <v>0.2</v>
      </c>
      <c r="E223" s="27" t="s">
        <v>93</v>
      </c>
      <c r="F223" s="47">
        <f t="shared" si="28"/>
        <v>0.2</v>
      </c>
      <c r="G223" s="6"/>
      <c r="H223" s="6"/>
      <c r="I223" s="9" t="str">
        <f t="shared" si="29"/>
        <v>Мийні засоби</v>
      </c>
      <c r="J223" s="44">
        <f t="shared" si="30"/>
        <v>0.2</v>
      </c>
      <c r="K223" s="8"/>
    </row>
    <row r="224" spans="1:11" ht="19.5" customHeight="1" x14ac:dyDescent="0.25">
      <c r="A224" s="102"/>
      <c r="B224" s="135"/>
      <c r="C224" s="28"/>
      <c r="D224" s="16">
        <f>5+42.8</f>
        <v>47.8</v>
      </c>
      <c r="E224" s="27" t="s">
        <v>29</v>
      </c>
      <c r="F224" s="47">
        <f t="shared" si="28"/>
        <v>47.8</v>
      </c>
      <c r="G224" s="6"/>
      <c r="H224" s="6"/>
      <c r="I224" s="9" t="str">
        <f t="shared" si="29"/>
        <v>Меблі</v>
      </c>
      <c r="J224" s="44">
        <f t="shared" si="30"/>
        <v>47.8</v>
      </c>
      <c r="K224" s="8"/>
    </row>
    <row r="225" spans="1:11" ht="19.5" customHeight="1" x14ac:dyDescent="0.25">
      <c r="A225" s="102"/>
      <c r="B225" s="135"/>
      <c r="C225" s="28"/>
      <c r="D225" s="16">
        <f>4.8</f>
        <v>4.8</v>
      </c>
      <c r="E225" s="27" t="s">
        <v>112</v>
      </c>
      <c r="F225" s="47">
        <f t="shared" si="28"/>
        <v>4.8</v>
      </c>
      <c r="G225" s="6"/>
      <c r="H225" s="6"/>
      <c r="I225" s="9" t="str">
        <f t="shared" si="29"/>
        <v>Комп- та оргтехніка</v>
      </c>
      <c r="J225" s="44">
        <f t="shared" si="30"/>
        <v>4.8</v>
      </c>
      <c r="K225" s="8"/>
    </row>
    <row r="226" spans="1:11" ht="19.5" customHeight="1" x14ac:dyDescent="0.25">
      <c r="A226" s="102"/>
      <c r="B226" s="135"/>
      <c r="C226" s="28"/>
      <c r="D226" s="16">
        <v>11.6</v>
      </c>
      <c r="E226" s="27" t="s">
        <v>31</v>
      </c>
      <c r="F226" s="47">
        <f t="shared" si="28"/>
        <v>11.6</v>
      </c>
      <c r="G226" s="6"/>
      <c r="H226" s="6"/>
      <c r="I226" s="9" t="str">
        <f t="shared" si="29"/>
        <v>Лікарські засоби</v>
      </c>
      <c r="J226" s="44">
        <f t="shared" si="30"/>
        <v>11.6</v>
      </c>
      <c r="K226" s="8"/>
    </row>
    <row r="227" spans="1:11" ht="19.5" customHeight="1" x14ac:dyDescent="0.25">
      <c r="A227" s="102"/>
      <c r="B227" s="135"/>
      <c r="C227" s="28"/>
      <c r="D227" s="16">
        <v>6</v>
      </c>
      <c r="E227" s="27" t="s">
        <v>32</v>
      </c>
      <c r="F227" s="47">
        <f t="shared" si="28"/>
        <v>6</v>
      </c>
      <c r="G227" s="6"/>
      <c r="H227" s="6"/>
      <c r="I227" s="9" t="str">
        <f t="shared" si="29"/>
        <v>Витратні матеріали</v>
      </c>
      <c r="J227" s="44">
        <f t="shared" si="30"/>
        <v>6</v>
      </c>
      <c r="K227" s="8"/>
    </row>
    <row r="228" spans="1:11" ht="19.5" customHeight="1" x14ac:dyDescent="0.25">
      <c r="A228" s="102"/>
      <c r="B228" s="135"/>
      <c r="C228" s="28"/>
      <c r="D228" s="16">
        <v>9.6</v>
      </c>
      <c r="E228" s="27" t="s">
        <v>33</v>
      </c>
      <c r="F228" s="47">
        <f t="shared" si="28"/>
        <v>9.6</v>
      </c>
      <c r="G228" s="6"/>
      <c r="H228" s="6"/>
      <c r="I228" s="9" t="str">
        <f t="shared" si="29"/>
        <v>Вироби медичного призначення</v>
      </c>
      <c r="J228" s="44">
        <f t="shared" si="30"/>
        <v>9.6</v>
      </c>
      <c r="K228" s="8"/>
    </row>
    <row r="229" spans="1:11" ht="19.5" customHeight="1" x14ac:dyDescent="0.25">
      <c r="A229" s="102"/>
      <c r="B229" s="135"/>
      <c r="C229" s="28"/>
      <c r="D229" s="16">
        <v>257.7</v>
      </c>
      <c r="E229" s="27" t="s">
        <v>132</v>
      </c>
      <c r="F229" s="47">
        <f t="shared" si="28"/>
        <v>257.7</v>
      </c>
      <c r="G229" s="6"/>
      <c r="H229" s="6"/>
      <c r="I229" s="9" t="str">
        <f t="shared" si="29"/>
        <v>Лабораторні реактиви, інші фармацевтичні препарати</v>
      </c>
      <c r="J229" s="44">
        <f t="shared" si="30"/>
        <v>257.7</v>
      </c>
      <c r="K229" s="8"/>
    </row>
    <row r="230" spans="1:11" ht="19.5" customHeight="1" x14ac:dyDescent="0.25">
      <c r="A230" s="102"/>
      <c r="B230" s="135"/>
      <c r="C230" s="28"/>
      <c r="D230" s="16">
        <v>1.3</v>
      </c>
      <c r="E230" s="27" t="s">
        <v>40</v>
      </c>
      <c r="F230" s="47">
        <f t="shared" si="28"/>
        <v>1.3</v>
      </c>
      <c r="G230" s="6"/>
      <c r="H230" s="6"/>
      <c r="I230" s="9" t="str">
        <f t="shared" si="29"/>
        <v>Деззасоби</v>
      </c>
      <c r="J230" s="44">
        <f t="shared" si="30"/>
        <v>1.3</v>
      </c>
      <c r="K230" s="8"/>
    </row>
    <row r="231" spans="1:11" ht="44.25" customHeight="1" x14ac:dyDescent="0.25">
      <c r="A231" s="102"/>
      <c r="B231" s="135"/>
      <c r="C231" s="28"/>
      <c r="D231" s="16">
        <v>1.6</v>
      </c>
      <c r="E231" s="27" t="s">
        <v>133</v>
      </c>
      <c r="F231" s="7">
        <f>C231+D231</f>
        <v>1.6</v>
      </c>
      <c r="G231" s="6"/>
      <c r="H231" s="6"/>
      <c r="I231" s="9" t="str">
        <f t="shared" si="29"/>
        <v>Послуги з ТО і реомнту конторських, лічильних машин та комп'ютерної техніки</v>
      </c>
      <c r="J231" s="44">
        <f t="shared" si="30"/>
        <v>1.6</v>
      </c>
      <c r="K231" s="8"/>
    </row>
    <row r="232" spans="1:11" ht="23.25" customHeight="1" thickBot="1" x14ac:dyDescent="0.3">
      <c r="A232" s="102"/>
      <c r="B232" s="135"/>
      <c r="C232" s="28"/>
      <c r="D232" s="16">
        <v>109.6</v>
      </c>
      <c r="E232" s="27" t="s">
        <v>28</v>
      </c>
      <c r="F232" s="7">
        <f>C232+D232</f>
        <v>109.6</v>
      </c>
      <c r="G232" s="146"/>
      <c r="H232" s="6"/>
      <c r="I232" s="9" t="str">
        <f t="shared" si="29"/>
        <v>Інші послуги (крім комунальних)</v>
      </c>
      <c r="J232" s="44">
        <f t="shared" si="30"/>
        <v>109.6</v>
      </c>
      <c r="K232" s="8"/>
    </row>
    <row r="233" spans="1:11" ht="19.5" hidden="1" customHeight="1" x14ac:dyDescent="0.25">
      <c r="A233" s="102"/>
      <c r="B233" s="135"/>
      <c r="C233" s="28"/>
      <c r="D233" s="16"/>
      <c r="E233" s="27"/>
      <c r="F233" s="7">
        <f t="shared" ref="F233:F242" si="31">C233+D233</f>
        <v>0</v>
      </c>
      <c r="G233" s="6"/>
      <c r="H233" s="6"/>
      <c r="I233" s="9">
        <f t="shared" si="29"/>
        <v>0</v>
      </c>
      <c r="J233" s="44">
        <f t="shared" si="30"/>
        <v>0</v>
      </c>
      <c r="K233" s="8"/>
    </row>
    <row r="234" spans="1:11" ht="19.5" hidden="1" customHeight="1" x14ac:dyDescent="0.25">
      <c r="A234" s="102"/>
      <c r="B234" s="135"/>
      <c r="C234" s="28"/>
      <c r="D234" s="16"/>
      <c r="E234" s="27"/>
      <c r="F234" s="7">
        <f t="shared" si="31"/>
        <v>0</v>
      </c>
      <c r="G234" s="6"/>
      <c r="H234" s="6"/>
      <c r="I234" s="9">
        <f t="shared" si="29"/>
        <v>0</v>
      </c>
      <c r="J234" s="44">
        <f t="shared" si="30"/>
        <v>0</v>
      </c>
      <c r="K234" s="8"/>
    </row>
    <row r="235" spans="1:11" s="62" customFormat="1" ht="19.5" hidden="1" customHeight="1" x14ac:dyDescent="0.25">
      <c r="A235" s="102"/>
      <c r="B235" s="135"/>
      <c r="C235" s="64"/>
      <c r="D235" s="16"/>
      <c r="E235" s="61"/>
      <c r="F235" s="7">
        <f t="shared" si="31"/>
        <v>0</v>
      </c>
      <c r="G235" s="6"/>
      <c r="H235" s="6"/>
      <c r="I235" s="9">
        <f t="shared" si="29"/>
        <v>0</v>
      </c>
      <c r="J235" s="63">
        <f t="shared" si="30"/>
        <v>0</v>
      </c>
      <c r="K235" s="8"/>
    </row>
    <row r="236" spans="1:11" ht="58.5" hidden="1" customHeight="1" x14ac:dyDescent="0.25">
      <c r="A236" s="102"/>
      <c r="B236" s="135"/>
      <c r="C236" s="28"/>
      <c r="D236" s="16"/>
      <c r="E236" s="10"/>
      <c r="F236" s="7">
        <f t="shared" si="31"/>
        <v>0</v>
      </c>
      <c r="G236" s="6"/>
      <c r="H236" s="6"/>
      <c r="I236" s="9">
        <f t="shared" si="29"/>
        <v>0</v>
      </c>
      <c r="J236" s="44">
        <f t="shared" si="30"/>
        <v>0</v>
      </c>
      <c r="K236" s="8"/>
    </row>
    <row r="237" spans="1:11" ht="56.25" hidden="1" customHeight="1" x14ac:dyDescent="0.25">
      <c r="A237" s="102"/>
      <c r="B237" s="135"/>
      <c r="C237" s="28"/>
      <c r="D237" s="44"/>
      <c r="E237" s="10"/>
      <c r="F237" s="7">
        <f t="shared" si="31"/>
        <v>0</v>
      </c>
      <c r="G237" s="6"/>
      <c r="H237" s="6"/>
      <c r="I237" s="9">
        <f t="shared" si="29"/>
        <v>0</v>
      </c>
      <c r="J237" s="44">
        <f t="shared" si="30"/>
        <v>0</v>
      </c>
      <c r="K237" s="8"/>
    </row>
    <row r="238" spans="1:11" ht="24.75" hidden="1" customHeight="1" x14ac:dyDescent="0.25">
      <c r="A238" s="102"/>
      <c r="B238" s="135"/>
      <c r="C238" s="28"/>
      <c r="D238" s="44"/>
      <c r="E238" s="27"/>
      <c r="F238" s="7">
        <f t="shared" si="31"/>
        <v>0</v>
      </c>
      <c r="G238" s="6"/>
      <c r="H238" s="6"/>
      <c r="I238" s="9">
        <f t="shared" si="29"/>
        <v>0</v>
      </c>
      <c r="J238" s="44">
        <f t="shared" si="30"/>
        <v>0</v>
      </c>
      <c r="K238" s="8"/>
    </row>
    <row r="239" spans="1:11" ht="21.75" hidden="1" customHeight="1" x14ac:dyDescent="0.25">
      <c r="A239" s="102"/>
      <c r="B239" s="135"/>
      <c r="C239" s="28"/>
      <c r="D239" s="44"/>
      <c r="E239" s="27"/>
      <c r="F239" s="7">
        <f t="shared" si="31"/>
        <v>0</v>
      </c>
      <c r="G239" s="6"/>
      <c r="H239" s="6"/>
      <c r="I239" s="9">
        <f t="shared" si="29"/>
        <v>0</v>
      </c>
      <c r="J239" s="44">
        <f t="shared" si="30"/>
        <v>0</v>
      </c>
      <c r="K239" s="8"/>
    </row>
    <row r="240" spans="1:11" s="62" customFormat="1" ht="19.5" hidden="1" customHeight="1" x14ac:dyDescent="0.25">
      <c r="A240" s="114"/>
      <c r="B240" s="110"/>
      <c r="C240" s="31"/>
      <c r="D240" s="65"/>
      <c r="E240" s="22"/>
      <c r="F240" s="33">
        <f t="shared" si="31"/>
        <v>0</v>
      </c>
      <c r="G240" s="34"/>
      <c r="H240" s="34"/>
      <c r="I240" s="35">
        <f t="shared" si="29"/>
        <v>0</v>
      </c>
      <c r="J240" s="32">
        <f t="shared" si="30"/>
        <v>0</v>
      </c>
      <c r="K240" s="36"/>
    </row>
    <row r="241" spans="1:11" s="62" customFormat="1" ht="19.5" hidden="1" customHeight="1" x14ac:dyDescent="0.25">
      <c r="A241" s="114"/>
      <c r="B241" s="110"/>
      <c r="C241" s="31"/>
      <c r="D241" s="65"/>
      <c r="E241" s="22"/>
      <c r="F241" s="33">
        <f t="shared" si="31"/>
        <v>0</v>
      </c>
      <c r="G241" s="34"/>
      <c r="H241" s="34"/>
      <c r="I241" s="35">
        <f t="shared" si="29"/>
        <v>0</v>
      </c>
      <c r="J241" s="32">
        <f t="shared" si="30"/>
        <v>0</v>
      </c>
      <c r="K241" s="36"/>
    </row>
    <row r="242" spans="1:11" ht="19.5" hidden="1" customHeight="1" thickBot="1" x14ac:dyDescent="0.3">
      <c r="A242" s="114"/>
      <c r="B242" s="110"/>
      <c r="C242" s="31"/>
      <c r="D242" s="32"/>
      <c r="E242" s="22"/>
      <c r="F242" s="33">
        <f t="shared" si="31"/>
        <v>0</v>
      </c>
      <c r="G242" s="34"/>
      <c r="H242" s="34"/>
      <c r="I242" s="35">
        <f t="shared" si="29"/>
        <v>0</v>
      </c>
      <c r="J242" s="32">
        <f t="shared" si="30"/>
        <v>0</v>
      </c>
      <c r="K242" s="36"/>
    </row>
    <row r="243" spans="1:11" ht="19.5" customHeight="1" thickBot="1" x14ac:dyDescent="0.3">
      <c r="A243" s="106" t="s">
        <v>69</v>
      </c>
      <c r="B243" s="107"/>
      <c r="C243" s="48">
        <f>C164</f>
        <v>175.4</v>
      </c>
      <c r="D243" s="49">
        <f>SUM(D164:D242)</f>
        <v>943.40000000000009</v>
      </c>
      <c r="E243" s="78"/>
      <c r="F243" s="49">
        <f>F164+SUM(F201:F242)</f>
        <v>1118.8000000000002</v>
      </c>
      <c r="G243" s="51"/>
      <c r="H243" s="49">
        <f>SUM(H164:H242)</f>
        <v>156.19999999999999</v>
      </c>
      <c r="I243" s="52"/>
      <c r="J243" s="49">
        <f>SUM(J164:J242)</f>
        <v>943.40000000000009</v>
      </c>
      <c r="K243" s="53"/>
    </row>
    <row r="244" spans="1:11" ht="22.5" hidden="1" customHeight="1" x14ac:dyDescent="0.25">
      <c r="A244" s="113" t="s">
        <v>64</v>
      </c>
      <c r="B244" s="115"/>
      <c r="C244" s="130"/>
      <c r="D244" s="21"/>
      <c r="E244" s="79"/>
      <c r="F244" s="132">
        <f>C244+SUM(D244:D262)</f>
        <v>0</v>
      </c>
      <c r="G244" s="54"/>
      <c r="H244" s="5"/>
      <c r="I244" s="56">
        <f>E244</f>
        <v>0</v>
      </c>
      <c r="J244" s="21">
        <f>D244</f>
        <v>0</v>
      </c>
      <c r="K244" s="134">
        <f>K164+F244-SUM(H244:H271)-SUM(J244:J258)</f>
        <v>53.30000000000004</v>
      </c>
    </row>
    <row r="245" spans="1:11" ht="35.25" hidden="1" customHeight="1" x14ac:dyDescent="0.25">
      <c r="A245" s="102"/>
      <c r="B245" s="104"/>
      <c r="C245" s="131"/>
      <c r="D245" s="16"/>
      <c r="E245" s="79"/>
      <c r="F245" s="133"/>
      <c r="G245" s="54"/>
      <c r="H245" s="5"/>
      <c r="I245" s="56">
        <f t="shared" ref="I245:I249" si="32">E245</f>
        <v>0</v>
      </c>
      <c r="J245" s="21">
        <f t="shared" ref="J245:J249" si="33">D245</f>
        <v>0</v>
      </c>
      <c r="K245" s="128"/>
    </row>
    <row r="246" spans="1:11" ht="15" hidden="1" customHeight="1" x14ac:dyDescent="0.25">
      <c r="A246" s="102"/>
      <c r="B246" s="104"/>
      <c r="C246" s="131"/>
      <c r="D246" s="16"/>
      <c r="E246" s="69"/>
      <c r="F246" s="133"/>
      <c r="G246" s="54"/>
      <c r="H246" s="5"/>
      <c r="I246" s="56">
        <f t="shared" si="32"/>
        <v>0</v>
      </c>
      <c r="J246" s="21">
        <f t="shared" si="33"/>
        <v>0</v>
      </c>
      <c r="K246" s="128"/>
    </row>
    <row r="247" spans="1:11" ht="13.5" hidden="1" customHeight="1" x14ac:dyDescent="0.25">
      <c r="A247" s="102"/>
      <c r="B247" s="104"/>
      <c r="C247" s="131"/>
      <c r="D247" s="16"/>
      <c r="E247" s="69"/>
      <c r="F247" s="133"/>
      <c r="G247" s="54"/>
      <c r="H247" s="5"/>
      <c r="I247" s="56">
        <f t="shared" si="32"/>
        <v>0</v>
      </c>
      <c r="J247" s="21">
        <f t="shared" si="33"/>
        <v>0</v>
      </c>
      <c r="K247" s="128"/>
    </row>
    <row r="248" spans="1:11" ht="22.5" hidden="1" customHeight="1" x14ac:dyDescent="0.25">
      <c r="A248" s="102"/>
      <c r="B248" s="104"/>
      <c r="C248" s="131"/>
      <c r="D248" s="16"/>
      <c r="E248" s="69"/>
      <c r="F248" s="133"/>
      <c r="G248" s="54"/>
      <c r="H248" s="5"/>
      <c r="I248" s="56">
        <f t="shared" si="32"/>
        <v>0</v>
      </c>
      <c r="J248" s="21">
        <f t="shared" si="33"/>
        <v>0</v>
      </c>
      <c r="K248" s="128"/>
    </row>
    <row r="249" spans="1:11" ht="21" hidden="1" customHeight="1" x14ac:dyDescent="0.25">
      <c r="A249" s="102"/>
      <c r="B249" s="104"/>
      <c r="C249" s="131"/>
      <c r="D249" s="16"/>
      <c r="E249" s="17"/>
      <c r="F249" s="133"/>
      <c r="G249" s="54"/>
      <c r="H249" s="5"/>
      <c r="I249" s="56">
        <f t="shared" si="32"/>
        <v>0</v>
      </c>
      <c r="J249" s="21">
        <f t="shared" si="33"/>
        <v>0</v>
      </c>
      <c r="K249" s="128"/>
    </row>
    <row r="250" spans="1:11" s="66" customFormat="1" ht="13.5" hidden="1" customHeight="1" x14ac:dyDescent="0.25">
      <c r="A250" s="102"/>
      <c r="B250" s="104"/>
      <c r="C250" s="131"/>
      <c r="D250" s="16"/>
      <c r="E250" s="69"/>
      <c r="F250" s="133"/>
      <c r="G250" s="54"/>
      <c r="H250" s="5"/>
      <c r="I250" s="54"/>
      <c r="J250" s="67"/>
      <c r="K250" s="128"/>
    </row>
    <row r="251" spans="1:11" s="75" customFormat="1" ht="13.5" hidden="1" customHeight="1" x14ac:dyDescent="0.25">
      <c r="A251" s="102"/>
      <c r="B251" s="104"/>
      <c r="C251" s="131"/>
      <c r="D251" s="16"/>
      <c r="E251" s="74"/>
      <c r="F251" s="133"/>
      <c r="G251" s="54"/>
      <c r="H251" s="5"/>
      <c r="I251" s="54"/>
      <c r="J251" s="76"/>
      <c r="K251" s="128"/>
    </row>
    <row r="252" spans="1:11" s="66" customFormat="1" ht="13.5" hidden="1" customHeight="1" x14ac:dyDescent="0.25">
      <c r="A252" s="102"/>
      <c r="B252" s="104"/>
      <c r="C252" s="131"/>
      <c r="D252" s="16"/>
      <c r="E252" s="69"/>
      <c r="F252" s="133"/>
      <c r="G252" s="54"/>
      <c r="H252" s="5"/>
      <c r="I252" s="54"/>
      <c r="J252" s="67"/>
      <c r="K252" s="128"/>
    </row>
    <row r="253" spans="1:11" s="66" customFormat="1" ht="13.5" hidden="1" customHeight="1" x14ac:dyDescent="0.25">
      <c r="A253" s="102"/>
      <c r="B253" s="104"/>
      <c r="C253" s="131"/>
      <c r="D253" s="16"/>
      <c r="E253" s="69"/>
      <c r="F253" s="133"/>
      <c r="G253" s="54"/>
      <c r="H253" s="5"/>
      <c r="I253" s="54"/>
      <c r="J253" s="67"/>
      <c r="K253" s="128"/>
    </row>
    <row r="254" spans="1:11" s="66" customFormat="1" ht="13.5" hidden="1" customHeight="1" x14ac:dyDescent="0.25">
      <c r="A254" s="102"/>
      <c r="B254" s="104"/>
      <c r="C254" s="131"/>
      <c r="D254" s="16"/>
      <c r="E254" s="69"/>
      <c r="F254" s="133"/>
      <c r="G254" s="54"/>
      <c r="H254" s="5"/>
      <c r="I254" s="54"/>
      <c r="J254" s="67"/>
      <c r="K254" s="128"/>
    </row>
    <row r="255" spans="1:11" s="66" customFormat="1" ht="13.5" hidden="1" customHeight="1" x14ac:dyDescent="0.25">
      <c r="A255" s="102"/>
      <c r="B255" s="104"/>
      <c r="C255" s="131"/>
      <c r="D255" s="16"/>
      <c r="E255" s="69"/>
      <c r="F255" s="133"/>
      <c r="G255" s="54"/>
      <c r="H255" s="5"/>
      <c r="I255" s="54"/>
      <c r="J255" s="67"/>
      <c r="K255" s="128"/>
    </row>
    <row r="256" spans="1:11" s="66" customFormat="1" ht="13.5" hidden="1" customHeight="1" x14ac:dyDescent="0.25">
      <c r="A256" s="102"/>
      <c r="B256" s="104"/>
      <c r="C256" s="131"/>
      <c r="D256" s="16"/>
      <c r="E256" s="69"/>
      <c r="F256" s="133"/>
      <c r="G256" s="54"/>
      <c r="H256" s="5"/>
      <c r="I256" s="54"/>
      <c r="J256" s="67"/>
      <c r="K256" s="128"/>
    </row>
    <row r="257" spans="1:11" s="66" customFormat="1" ht="13.5" hidden="1" customHeight="1" x14ac:dyDescent="0.25">
      <c r="A257" s="102"/>
      <c r="B257" s="104"/>
      <c r="C257" s="131"/>
      <c r="D257" s="16"/>
      <c r="E257" s="69"/>
      <c r="F257" s="133"/>
      <c r="G257" s="54"/>
      <c r="H257" s="5"/>
      <c r="I257" s="54"/>
      <c r="J257" s="67"/>
      <c r="K257" s="128"/>
    </row>
    <row r="258" spans="1:11" s="66" customFormat="1" ht="13.5" hidden="1" customHeight="1" x14ac:dyDescent="0.25">
      <c r="A258" s="102"/>
      <c r="B258" s="104"/>
      <c r="C258" s="131"/>
      <c r="D258" s="16"/>
      <c r="E258" s="69"/>
      <c r="F258" s="133"/>
      <c r="G258" s="54"/>
      <c r="H258" s="5"/>
      <c r="I258" s="54"/>
      <c r="J258" s="67"/>
      <c r="K258" s="128"/>
    </row>
    <row r="259" spans="1:11" ht="12.75" hidden="1" customHeight="1" x14ac:dyDescent="0.25">
      <c r="A259" s="102"/>
      <c r="B259" s="104"/>
      <c r="C259" s="131"/>
      <c r="D259" s="16"/>
      <c r="E259" s="69"/>
      <c r="F259" s="133"/>
      <c r="G259" s="54"/>
      <c r="H259" s="5"/>
      <c r="I259" s="54"/>
      <c r="J259" s="67"/>
      <c r="K259" s="128"/>
    </row>
    <row r="260" spans="1:11" ht="22.5" hidden="1" customHeight="1" x14ac:dyDescent="0.25">
      <c r="A260" s="102"/>
      <c r="B260" s="104"/>
      <c r="C260" s="131"/>
      <c r="D260" s="16"/>
      <c r="E260" s="69"/>
      <c r="F260" s="133"/>
      <c r="G260" s="54"/>
      <c r="H260" s="5"/>
      <c r="I260" s="54"/>
      <c r="J260" s="67"/>
      <c r="K260" s="128"/>
    </row>
    <row r="261" spans="1:11" ht="13.5" hidden="1" customHeight="1" x14ac:dyDescent="0.25">
      <c r="A261" s="102"/>
      <c r="B261" s="104"/>
      <c r="C261" s="131"/>
      <c r="D261" s="16"/>
      <c r="E261" s="69"/>
      <c r="F261" s="133"/>
      <c r="G261" s="54"/>
      <c r="H261" s="5"/>
      <c r="I261" s="54"/>
      <c r="J261" s="67"/>
      <c r="K261" s="128"/>
    </row>
    <row r="262" spans="1:11" ht="15" hidden="1" customHeight="1" x14ac:dyDescent="0.25">
      <c r="A262" s="102"/>
      <c r="B262" s="104"/>
      <c r="C262" s="131"/>
      <c r="D262" s="16"/>
      <c r="E262" s="69"/>
      <c r="F262" s="133"/>
      <c r="G262" s="54"/>
      <c r="H262" s="5"/>
      <c r="I262" s="54"/>
      <c r="J262" s="67"/>
      <c r="K262" s="128"/>
    </row>
    <row r="263" spans="1:11" ht="22.5" hidden="1" customHeight="1" x14ac:dyDescent="0.25">
      <c r="A263" s="102"/>
      <c r="B263" s="104"/>
      <c r="C263" s="131"/>
      <c r="D263" s="67"/>
      <c r="E263" s="69"/>
      <c r="F263" s="133"/>
      <c r="G263" s="54"/>
      <c r="H263" s="5"/>
      <c r="I263" s="54"/>
      <c r="J263" s="67"/>
      <c r="K263" s="128"/>
    </row>
    <row r="264" spans="1:11" ht="25.5" hidden="1" customHeight="1" x14ac:dyDescent="0.25">
      <c r="A264" s="102"/>
      <c r="B264" s="104"/>
      <c r="C264" s="131"/>
      <c r="D264" s="67"/>
      <c r="E264" s="69"/>
      <c r="F264" s="133"/>
      <c r="G264" s="54"/>
      <c r="H264" s="5"/>
      <c r="I264" s="54"/>
      <c r="J264" s="67"/>
      <c r="K264" s="128"/>
    </row>
    <row r="265" spans="1:11" ht="21" hidden="1" customHeight="1" x14ac:dyDescent="0.25">
      <c r="A265" s="102"/>
      <c r="B265" s="104"/>
      <c r="C265" s="131"/>
      <c r="D265" s="19"/>
      <c r="E265" s="19"/>
      <c r="F265" s="133"/>
      <c r="G265" s="54"/>
      <c r="H265" s="5"/>
      <c r="I265" s="54"/>
      <c r="J265" s="6"/>
      <c r="K265" s="128"/>
    </row>
    <row r="266" spans="1:11" ht="26.25" hidden="1" customHeight="1" x14ac:dyDescent="0.25">
      <c r="A266" s="102"/>
      <c r="B266" s="104"/>
      <c r="C266" s="131"/>
      <c r="D266" s="19"/>
      <c r="E266" s="19"/>
      <c r="F266" s="133"/>
      <c r="G266" s="54"/>
      <c r="H266" s="5"/>
      <c r="I266" s="54"/>
      <c r="J266" s="6"/>
      <c r="K266" s="128"/>
    </row>
    <row r="267" spans="1:11" ht="13.5" hidden="1" customHeight="1" x14ac:dyDescent="0.25">
      <c r="A267" s="102"/>
      <c r="B267" s="104"/>
      <c r="C267" s="131"/>
      <c r="D267" s="19"/>
      <c r="E267" s="19"/>
      <c r="F267" s="133"/>
      <c r="G267" s="54"/>
      <c r="H267" s="5"/>
      <c r="I267" s="54"/>
      <c r="J267" s="6"/>
      <c r="K267" s="128"/>
    </row>
    <row r="268" spans="1:11" ht="15.75" hidden="1" customHeight="1" x14ac:dyDescent="0.25">
      <c r="A268" s="102"/>
      <c r="B268" s="104"/>
      <c r="C268" s="131"/>
      <c r="D268" s="19"/>
      <c r="E268" s="19"/>
      <c r="F268" s="133"/>
      <c r="G268" s="54"/>
      <c r="H268" s="5"/>
      <c r="I268" s="54"/>
      <c r="J268" s="6"/>
      <c r="K268" s="128"/>
    </row>
    <row r="269" spans="1:11" ht="21" hidden="1" customHeight="1" x14ac:dyDescent="0.25">
      <c r="A269" s="102"/>
      <c r="B269" s="104"/>
      <c r="C269" s="131"/>
      <c r="D269" s="19"/>
      <c r="E269" s="19"/>
      <c r="F269" s="133"/>
      <c r="G269" s="54"/>
      <c r="H269" s="5"/>
      <c r="I269" s="54"/>
      <c r="J269" s="6"/>
      <c r="K269" s="128"/>
    </row>
    <row r="270" spans="1:11" ht="23.25" hidden="1" customHeight="1" x14ac:dyDescent="0.25">
      <c r="A270" s="102"/>
      <c r="B270" s="104"/>
      <c r="C270" s="131"/>
      <c r="D270" s="19"/>
      <c r="E270" s="19"/>
      <c r="F270" s="133"/>
      <c r="G270" s="54"/>
      <c r="H270" s="5"/>
      <c r="I270" s="54"/>
      <c r="J270" s="6"/>
      <c r="K270" s="128"/>
    </row>
    <row r="271" spans="1:11" ht="13.5" hidden="1" customHeight="1" x14ac:dyDescent="0.25">
      <c r="A271" s="102"/>
      <c r="B271" s="104"/>
      <c r="C271" s="131"/>
      <c r="D271" s="19"/>
      <c r="E271" s="19"/>
      <c r="F271" s="133"/>
      <c r="G271" s="54"/>
      <c r="H271" s="5"/>
      <c r="I271" s="54"/>
      <c r="J271" s="6"/>
      <c r="K271" s="128"/>
    </row>
    <row r="272" spans="1:11" ht="15.75" hidden="1" customHeight="1" x14ac:dyDescent="0.25">
      <c r="A272" s="102"/>
      <c r="B272" s="69"/>
      <c r="C272" s="70"/>
      <c r="D272" s="67"/>
      <c r="E272" s="9"/>
      <c r="F272" s="72">
        <f>D272</f>
        <v>0</v>
      </c>
      <c r="G272" s="68"/>
      <c r="H272" s="5"/>
      <c r="I272" s="69">
        <f t="shared" ref="I272:I309" si="34">E272</f>
        <v>0</v>
      </c>
      <c r="J272" s="67">
        <f>D272</f>
        <v>0</v>
      </c>
      <c r="K272" s="71"/>
    </row>
    <row r="273" spans="1:11" ht="15.75" hidden="1" customHeight="1" x14ac:dyDescent="0.25">
      <c r="A273" s="102"/>
      <c r="B273" s="69"/>
      <c r="C273" s="70"/>
      <c r="D273" s="67"/>
      <c r="E273" s="9"/>
      <c r="F273" s="72">
        <f>D273</f>
        <v>0</v>
      </c>
      <c r="G273" s="6"/>
      <c r="H273" s="6"/>
      <c r="I273" s="69">
        <f t="shared" si="34"/>
        <v>0</v>
      </c>
      <c r="J273" s="67">
        <f>D273</f>
        <v>0</v>
      </c>
      <c r="K273" s="8"/>
    </row>
    <row r="274" spans="1:11" s="66" customFormat="1" ht="15.75" hidden="1" customHeight="1" x14ac:dyDescent="0.25">
      <c r="A274" s="102"/>
      <c r="B274" s="110"/>
      <c r="C274" s="70"/>
      <c r="D274" s="67"/>
      <c r="E274" s="9"/>
      <c r="F274" s="72">
        <f t="shared" ref="F274:F275" si="35">D274</f>
        <v>0</v>
      </c>
      <c r="G274" s="6"/>
      <c r="H274" s="6"/>
      <c r="I274" s="69">
        <f>E274</f>
        <v>0</v>
      </c>
      <c r="J274" s="67">
        <f t="shared" ref="J274:J275" si="36">D274</f>
        <v>0</v>
      </c>
      <c r="K274" s="8"/>
    </row>
    <row r="275" spans="1:11" s="66" customFormat="1" ht="21" hidden="1" customHeight="1" x14ac:dyDescent="0.25">
      <c r="A275" s="102"/>
      <c r="B275" s="111"/>
      <c r="C275" s="70"/>
      <c r="D275" s="67"/>
      <c r="E275" s="9"/>
      <c r="F275" s="72">
        <f t="shared" si="35"/>
        <v>0</v>
      </c>
      <c r="G275" s="6"/>
      <c r="H275" s="6"/>
      <c r="I275" s="69">
        <f>E275</f>
        <v>0</v>
      </c>
      <c r="J275" s="67">
        <f t="shared" si="36"/>
        <v>0</v>
      </c>
      <c r="K275" s="8"/>
    </row>
    <row r="276" spans="1:11" ht="30" hidden="1" customHeight="1" x14ac:dyDescent="0.25">
      <c r="A276" s="102"/>
      <c r="B276" s="112"/>
      <c r="C276" s="70"/>
      <c r="D276" s="67"/>
      <c r="E276" s="9"/>
      <c r="F276" s="73">
        <f t="shared" ref="F276:F295" si="37">D276</f>
        <v>0</v>
      </c>
      <c r="G276" s="6"/>
      <c r="H276" s="6"/>
      <c r="I276" s="9">
        <f t="shared" si="34"/>
        <v>0</v>
      </c>
      <c r="J276" s="67">
        <f t="shared" ref="J276:J309" si="38">D276</f>
        <v>0</v>
      </c>
      <c r="K276" s="8"/>
    </row>
    <row r="277" spans="1:11" ht="15.75" hidden="1" customHeight="1" x14ac:dyDescent="0.25">
      <c r="A277" s="102"/>
      <c r="B277" s="135"/>
      <c r="C277" s="70"/>
      <c r="D277" s="67"/>
      <c r="E277" s="69"/>
      <c r="F277" s="73">
        <f t="shared" si="37"/>
        <v>0</v>
      </c>
      <c r="G277" s="6"/>
      <c r="H277" s="6"/>
      <c r="I277" s="9">
        <f t="shared" si="34"/>
        <v>0</v>
      </c>
      <c r="J277" s="67">
        <f t="shared" si="38"/>
        <v>0</v>
      </c>
      <c r="K277" s="8"/>
    </row>
    <row r="278" spans="1:11" ht="15.75" hidden="1" customHeight="1" x14ac:dyDescent="0.25">
      <c r="A278" s="102"/>
      <c r="B278" s="135"/>
      <c r="C278" s="70"/>
      <c r="D278" s="67"/>
      <c r="E278" s="69"/>
      <c r="F278" s="73">
        <f t="shared" si="37"/>
        <v>0</v>
      </c>
      <c r="G278" s="6"/>
      <c r="H278" s="6"/>
      <c r="I278" s="9">
        <f t="shared" si="34"/>
        <v>0</v>
      </c>
      <c r="J278" s="67">
        <f t="shared" si="38"/>
        <v>0</v>
      </c>
      <c r="K278" s="8"/>
    </row>
    <row r="279" spans="1:11" ht="15.75" hidden="1" customHeight="1" x14ac:dyDescent="0.25">
      <c r="A279" s="102"/>
      <c r="B279" s="135"/>
      <c r="C279" s="70"/>
      <c r="D279" s="67"/>
      <c r="E279" s="69"/>
      <c r="F279" s="73">
        <f>D279</f>
        <v>0</v>
      </c>
      <c r="G279" s="6"/>
      <c r="H279" s="6"/>
      <c r="I279" s="9">
        <f t="shared" si="34"/>
        <v>0</v>
      </c>
      <c r="J279" s="67">
        <f t="shared" si="38"/>
        <v>0</v>
      </c>
      <c r="K279" s="8"/>
    </row>
    <row r="280" spans="1:11" ht="21.75" hidden="1" customHeight="1" x14ac:dyDescent="0.25">
      <c r="A280" s="102"/>
      <c r="B280" s="135"/>
      <c r="C280" s="70"/>
      <c r="D280" s="67"/>
      <c r="E280" s="69"/>
      <c r="F280" s="73">
        <f t="shared" si="37"/>
        <v>0</v>
      </c>
      <c r="G280" s="6"/>
      <c r="H280" s="6"/>
      <c r="I280" s="9">
        <f t="shared" si="34"/>
        <v>0</v>
      </c>
      <c r="J280" s="67">
        <f t="shared" si="38"/>
        <v>0</v>
      </c>
      <c r="K280" s="8"/>
    </row>
    <row r="281" spans="1:11" ht="23.25" hidden="1" customHeight="1" x14ac:dyDescent="0.25">
      <c r="A281" s="102"/>
      <c r="B281" s="135"/>
      <c r="C281" s="70"/>
      <c r="D281" s="67"/>
      <c r="E281" s="69"/>
      <c r="F281" s="73">
        <f t="shared" si="37"/>
        <v>0</v>
      </c>
      <c r="G281" s="6"/>
      <c r="H281" s="6"/>
      <c r="I281" s="9">
        <f t="shared" si="34"/>
        <v>0</v>
      </c>
      <c r="J281" s="67">
        <f t="shared" si="38"/>
        <v>0</v>
      </c>
      <c r="K281" s="8"/>
    </row>
    <row r="282" spans="1:11" ht="15.75" hidden="1" customHeight="1" x14ac:dyDescent="0.25">
      <c r="A282" s="102"/>
      <c r="B282" s="135"/>
      <c r="C282" s="70"/>
      <c r="D282" s="16"/>
      <c r="E282" s="69"/>
      <c r="F282" s="73">
        <f t="shared" si="37"/>
        <v>0</v>
      </c>
      <c r="G282" s="6"/>
      <c r="H282" s="6"/>
      <c r="I282" s="9">
        <f t="shared" si="34"/>
        <v>0</v>
      </c>
      <c r="J282" s="67">
        <f t="shared" si="38"/>
        <v>0</v>
      </c>
      <c r="K282" s="8"/>
    </row>
    <row r="283" spans="1:11" ht="15.75" hidden="1" customHeight="1" x14ac:dyDescent="0.25">
      <c r="A283" s="102"/>
      <c r="B283" s="135"/>
      <c r="C283" s="70"/>
      <c r="D283" s="67"/>
      <c r="E283" s="69"/>
      <c r="F283" s="73">
        <f t="shared" si="37"/>
        <v>0</v>
      </c>
      <c r="G283" s="6"/>
      <c r="H283" s="6"/>
      <c r="I283" s="9">
        <f t="shared" si="34"/>
        <v>0</v>
      </c>
      <c r="J283" s="67">
        <f t="shared" si="38"/>
        <v>0</v>
      </c>
      <c r="K283" s="8"/>
    </row>
    <row r="284" spans="1:11" ht="15.75" hidden="1" customHeight="1" x14ac:dyDescent="0.25">
      <c r="A284" s="102"/>
      <c r="B284" s="135"/>
      <c r="C284" s="70"/>
      <c r="D284" s="67"/>
      <c r="E284" s="69"/>
      <c r="F284" s="73">
        <f t="shared" si="37"/>
        <v>0</v>
      </c>
      <c r="G284" s="6"/>
      <c r="H284" s="6"/>
      <c r="I284" s="9">
        <f t="shared" si="34"/>
        <v>0</v>
      </c>
      <c r="J284" s="67">
        <f t="shared" si="38"/>
        <v>0</v>
      </c>
      <c r="K284" s="8"/>
    </row>
    <row r="285" spans="1:11" ht="15.75" hidden="1" customHeight="1" x14ac:dyDescent="0.25">
      <c r="A285" s="102"/>
      <c r="B285" s="135"/>
      <c r="C285" s="70"/>
      <c r="D285" s="67"/>
      <c r="E285" s="69"/>
      <c r="F285" s="73">
        <f t="shared" si="37"/>
        <v>0</v>
      </c>
      <c r="G285" s="6"/>
      <c r="H285" s="6"/>
      <c r="I285" s="9">
        <f t="shared" si="34"/>
        <v>0</v>
      </c>
      <c r="J285" s="67">
        <f t="shared" si="38"/>
        <v>0</v>
      </c>
      <c r="K285" s="8"/>
    </row>
    <row r="286" spans="1:11" ht="31.5" hidden="1" customHeight="1" x14ac:dyDescent="0.25">
      <c r="A286" s="102"/>
      <c r="B286" s="135"/>
      <c r="C286" s="70"/>
      <c r="D286" s="67"/>
      <c r="E286" s="69"/>
      <c r="F286" s="73">
        <f t="shared" si="37"/>
        <v>0</v>
      </c>
      <c r="G286" s="6"/>
      <c r="H286" s="6"/>
      <c r="I286" s="9">
        <f t="shared" si="34"/>
        <v>0</v>
      </c>
      <c r="J286" s="67">
        <f t="shared" si="38"/>
        <v>0</v>
      </c>
      <c r="K286" s="8"/>
    </row>
    <row r="287" spans="1:11" ht="22.5" hidden="1" customHeight="1" x14ac:dyDescent="0.25">
      <c r="A287" s="102"/>
      <c r="B287" s="135"/>
      <c r="C287" s="70"/>
      <c r="D287" s="67"/>
      <c r="E287" s="69"/>
      <c r="F287" s="73">
        <f t="shared" si="37"/>
        <v>0</v>
      </c>
      <c r="G287" s="6"/>
      <c r="H287" s="6"/>
      <c r="I287" s="9">
        <f t="shared" si="34"/>
        <v>0</v>
      </c>
      <c r="J287" s="67">
        <f t="shared" si="38"/>
        <v>0</v>
      </c>
      <c r="K287" s="8"/>
    </row>
    <row r="288" spans="1:11" ht="15.75" hidden="1" customHeight="1" x14ac:dyDescent="0.25">
      <c r="A288" s="102"/>
      <c r="B288" s="135"/>
      <c r="C288" s="70"/>
      <c r="D288" s="16"/>
      <c r="E288" s="69"/>
      <c r="F288" s="73">
        <f t="shared" si="37"/>
        <v>0</v>
      </c>
      <c r="G288" s="6"/>
      <c r="H288" s="6"/>
      <c r="I288" s="9">
        <f t="shared" si="34"/>
        <v>0</v>
      </c>
      <c r="J288" s="67">
        <f t="shared" si="38"/>
        <v>0</v>
      </c>
      <c r="K288" s="8"/>
    </row>
    <row r="289" spans="1:11" ht="15.75" hidden="1" customHeight="1" x14ac:dyDescent="0.25">
      <c r="A289" s="102"/>
      <c r="B289" s="135"/>
      <c r="C289" s="70"/>
      <c r="D289" s="16"/>
      <c r="E289" s="69"/>
      <c r="F289" s="73">
        <f t="shared" si="37"/>
        <v>0</v>
      </c>
      <c r="G289" s="6"/>
      <c r="H289" s="6"/>
      <c r="I289" s="9">
        <f t="shared" si="34"/>
        <v>0</v>
      </c>
      <c r="J289" s="67">
        <f t="shared" si="38"/>
        <v>0</v>
      </c>
      <c r="K289" s="8"/>
    </row>
    <row r="290" spans="1:11" ht="24.75" hidden="1" customHeight="1" x14ac:dyDescent="0.25">
      <c r="A290" s="102"/>
      <c r="B290" s="135"/>
      <c r="C290" s="70"/>
      <c r="D290" s="67"/>
      <c r="E290" s="69"/>
      <c r="F290" s="73">
        <f t="shared" si="37"/>
        <v>0</v>
      </c>
      <c r="G290" s="6"/>
      <c r="H290" s="6"/>
      <c r="I290" s="9">
        <f t="shared" si="34"/>
        <v>0</v>
      </c>
      <c r="J290" s="67">
        <f t="shared" si="38"/>
        <v>0</v>
      </c>
      <c r="K290" s="8"/>
    </row>
    <row r="291" spans="1:11" ht="30.75" hidden="1" customHeight="1" x14ac:dyDescent="0.25">
      <c r="A291" s="102"/>
      <c r="B291" s="135"/>
      <c r="C291" s="70"/>
      <c r="D291" s="67"/>
      <c r="E291" s="69"/>
      <c r="F291" s="73">
        <f t="shared" si="37"/>
        <v>0</v>
      </c>
      <c r="G291" s="6"/>
      <c r="H291" s="6"/>
      <c r="I291" s="9">
        <f t="shared" si="34"/>
        <v>0</v>
      </c>
      <c r="J291" s="67">
        <f t="shared" si="38"/>
        <v>0</v>
      </c>
      <c r="K291" s="8"/>
    </row>
    <row r="292" spans="1:11" s="66" customFormat="1" ht="13.5" hidden="1" customHeight="1" x14ac:dyDescent="0.25">
      <c r="A292" s="102"/>
      <c r="B292" s="135"/>
      <c r="C292" s="70"/>
      <c r="D292" s="67"/>
      <c r="E292" s="69"/>
      <c r="F292" s="73">
        <f t="shared" si="37"/>
        <v>0</v>
      </c>
      <c r="G292" s="6"/>
      <c r="H292" s="6"/>
      <c r="I292" s="9">
        <f t="shared" si="34"/>
        <v>0</v>
      </c>
      <c r="J292" s="67">
        <f t="shared" si="38"/>
        <v>0</v>
      </c>
      <c r="K292" s="8"/>
    </row>
    <row r="293" spans="1:11" ht="23.25" hidden="1" customHeight="1" x14ac:dyDescent="0.25">
      <c r="A293" s="102"/>
      <c r="B293" s="135"/>
      <c r="C293" s="70"/>
      <c r="D293" s="67"/>
      <c r="E293" s="69"/>
      <c r="F293" s="73">
        <f t="shared" si="37"/>
        <v>0</v>
      </c>
      <c r="G293" s="6"/>
      <c r="H293" s="6"/>
      <c r="I293" s="9">
        <f t="shared" si="34"/>
        <v>0</v>
      </c>
      <c r="J293" s="67">
        <f t="shared" si="38"/>
        <v>0</v>
      </c>
      <c r="K293" s="8"/>
    </row>
    <row r="294" spans="1:11" ht="15.75" hidden="1" customHeight="1" x14ac:dyDescent="0.25">
      <c r="A294" s="102"/>
      <c r="B294" s="135"/>
      <c r="C294" s="70"/>
      <c r="D294" s="67"/>
      <c r="E294" s="69"/>
      <c r="F294" s="73">
        <f t="shared" si="37"/>
        <v>0</v>
      </c>
      <c r="G294" s="6"/>
      <c r="H294" s="6"/>
      <c r="I294" s="9">
        <f t="shared" si="34"/>
        <v>0</v>
      </c>
      <c r="J294" s="67">
        <f t="shared" si="38"/>
        <v>0</v>
      </c>
      <c r="K294" s="8"/>
    </row>
    <row r="295" spans="1:11" ht="15.75" hidden="1" customHeight="1" x14ac:dyDescent="0.25">
      <c r="A295" s="102"/>
      <c r="B295" s="135"/>
      <c r="C295" s="70"/>
      <c r="D295" s="67"/>
      <c r="E295" s="69"/>
      <c r="F295" s="73">
        <f t="shared" si="37"/>
        <v>0</v>
      </c>
      <c r="G295" s="6"/>
      <c r="H295" s="6"/>
      <c r="I295" s="9">
        <f t="shared" si="34"/>
        <v>0</v>
      </c>
      <c r="J295" s="67">
        <f t="shared" si="38"/>
        <v>0</v>
      </c>
      <c r="K295" s="8"/>
    </row>
    <row r="296" spans="1:11" ht="15.75" hidden="1" customHeight="1" x14ac:dyDescent="0.25">
      <c r="A296" s="102"/>
      <c r="B296" s="135"/>
      <c r="C296" s="70"/>
      <c r="D296" s="16"/>
      <c r="E296" s="69"/>
      <c r="F296" s="7">
        <f>C296+D296</f>
        <v>0</v>
      </c>
      <c r="G296" s="6"/>
      <c r="H296" s="6"/>
      <c r="I296" s="9">
        <f t="shared" si="34"/>
        <v>0</v>
      </c>
      <c r="J296" s="67">
        <f t="shared" si="38"/>
        <v>0</v>
      </c>
      <c r="K296" s="8"/>
    </row>
    <row r="297" spans="1:11" ht="15.75" hidden="1" customHeight="1" x14ac:dyDescent="0.25">
      <c r="A297" s="102"/>
      <c r="B297" s="135"/>
      <c r="C297" s="70"/>
      <c r="D297" s="16"/>
      <c r="E297" s="69"/>
      <c r="F297" s="7">
        <f>C297+D297</f>
        <v>0</v>
      </c>
      <c r="G297" s="6"/>
      <c r="H297" s="6"/>
      <c r="I297" s="9">
        <f t="shared" si="34"/>
        <v>0</v>
      </c>
      <c r="J297" s="67">
        <f t="shared" si="38"/>
        <v>0</v>
      </c>
      <c r="K297" s="8"/>
    </row>
    <row r="298" spans="1:11" ht="22.5" hidden="1" customHeight="1" x14ac:dyDescent="0.25">
      <c r="A298" s="102"/>
      <c r="B298" s="135"/>
      <c r="C298" s="70"/>
      <c r="D298" s="16"/>
      <c r="E298" s="69"/>
      <c r="F298" s="7">
        <f t="shared" ref="F298:F309" si="39">C298+D298</f>
        <v>0</v>
      </c>
      <c r="G298" s="6"/>
      <c r="H298" s="6"/>
      <c r="I298" s="9">
        <f t="shared" si="34"/>
        <v>0</v>
      </c>
      <c r="J298" s="67">
        <f t="shared" si="38"/>
        <v>0</v>
      </c>
      <c r="K298" s="8"/>
    </row>
    <row r="299" spans="1:11" ht="21" hidden="1" customHeight="1" x14ac:dyDescent="0.25">
      <c r="A299" s="102"/>
      <c r="B299" s="135"/>
      <c r="C299" s="70"/>
      <c r="D299" s="16"/>
      <c r="E299" s="69"/>
      <c r="F299" s="7">
        <f t="shared" si="39"/>
        <v>0</v>
      </c>
      <c r="G299" s="6"/>
      <c r="H299" s="6"/>
      <c r="I299" s="9">
        <f t="shared" si="34"/>
        <v>0</v>
      </c>
      <c r="J299" s="67">
        <f t="shared" si="38"/>
        <v>0</v>
      </c>
      <c r="K299" s="8"/>
    </row>
    <row r="300" spans="1:11" ht="27" hidden="1" customHeight="1" x14ac:dyDescent="0.25">
      <c r="A300" s="102"/>
      <c r="B300" s="135"/>
      <c r="C300" s="70"/>
      <c r="D300" s="16"/>
      <c r="E300" s="69"/>
      <c r="F300" s="7">
        <f t="shared" si="39"/>
        <v>0</v>
      </c>
      <c r="G300" s="6"/>
      <c r="H300" s="6"/>
      <c r="I300" s="9">
        <f t="shared" si="34"/>
        <v>0</v>
      </c>
      <c r="J300" s="67">
        <f t="shared" si="38"/>
        <v>0</v>
      </c>
      <c r="K300" s="8"/>
    </row>
    <row r="301" spans="1:11" ht="61.5" hidden="1" customHeight="1" x14ac:dyDescent="0.25">
      <c r="A301" s="102"/>
      <c r="B301" s="135"/>
      <c r="C301" s="70"/>
      <c r="D301" s="16"/>
      <c r="E301" s="10"/>
      <c r="F301" s="7">
        <f t="shared" si="39"/>
        <v>0</v>
      </c>
      <c r="G301" s="6"/>
      <c r="H301" s="6"/>
      <c r="I301" s="9">
        <f t="shared" si="34"/>
        <v>0</v>
      </c>
      <c r="J301" s="67">
        <f t="shared" si="38"/>
        <v>0</v>
      </c>
      <c r="K301" s="8"/>
    </row>
    <row r="302" spans="1:11" ht="57.75" hidden="1" customHeight="1" x14ac:dyDescent="0.25">
      <c r="A302" s="102"/>
      <c r="B302" s="135"/>
      <c r="C302" s="70"/>
      <c r="D302" s="16"/>
      <c r="E302" s="10"/>
      <c r="F302" s="7">
        <f t="shared" si="39"/>
        <v>0</v>
      </c>
      <c r="G302" s="6"/>
      <c r="H302" s="6"/>
      <c r="I302" s="9">
        <f t="shared" si="34"/>
        <v>0</v>
      </c>
      <c r="J302" s="67">
        <f t="shared" si="38"/>
        <v>0</v>
      </c>
      <c r="K302" s="8"/>
    </row>
    <row r="303" spans="1:11" s="66" customFormat="1" ht="36.75" hidden="1" customHeight="1" x14ac:dyDescent="0.25">
      <c r="A303" s="102"/>
      <c r="B303" s="135"/>
      <c r="C303" s="70"/>
      <c r="D303" s="16"/>
      <c r="E303" s="10"/>
      <c r="F303" s="7">
        <f t="shared" si="39"/>
        <v>0</v>
      </c>
      <c r="G303" s="6"/>
      <c r="H303" s="6"/>
      <c r="I303" s="9">
        <f t="shared" si="34"/>
        <v>0</v>
      </c>
      <c r="J303" s="67">
        <f t="shared" si="38"/>
        <v>0</v>
      </c>
      <c r="K303" s="8"/>
    </row>
    <row r="304" spans="1:11" s="66" customFormat="1" ht="36.75" hidden="1" customHeight="1" x14ac:dyDescent="0.25">
      <c r="A304" s="102"/>
      <c r="B304" s="135"/>
      <c r="C304" s="70"/>
      <c r="D304" s="16"/>
      <c r="E304" s="10"/>
      <c r="F304" s="7">
        <f t="shared" si="39"/>
        <v>0</v>
      </c>
      <c r="G304" s="6"/>
      <c r="H304" s="6"/>
      <c r="I304" s="9">
        <f t="shared" si="34"/>
        <v>0</v>
      </c>
      <c r="J304" s="67">
        <f t="shared" si="38"/>
        <v>0</v>
      </c>
      <c r="K304" s="8"/>
    </row>
    <row r="305" spans="1:11" s="66" customFormat="1" ht="36.75" hidden="1" customHeight="1" x14ac:dyDescent="0.25">
      <c r="A305" s="102"/>
      <c r="B305" s="135"/>
      <c r="C305" s="70"/>
      <c r="D305" s="16"/>
      <c r="E305" s="10"/>
      <c r="F305" s="7">
        <f t="shared" si="39"/>
        <v>0</v>
      </c>
      <c r="G305" s="6"/>
      <c r="H305" s="6"/>
      <c r="I305" s="9">
        <f t="shared" si="34"/>
        <v>0</v>
      </c>
      <c r="J305" s="67">
        <f t="shared" si="38"/>
        <v>0</v>
      </c>
      <c r="K305" s="8"/>
    </row>
    <row r="306" spans="1:11" ht="27.75" hidden="1" customHeight="1" x14ac:dyDescent="0.25">
      <c r="A306" s="102"/>
      <c r="B306" s="135"/>
      <c r="C306" s="70"/>
      <c r="D306" s="16"/>
      <c r="E306" s="69"/>
      <c r="F306" s="7">
        <f t="shared" si="39"/>
        <v>0</v>
      </c>
      <c r="G306" s="6"/>
      <c r="H306" s="6"/>
      <c r="I306" s="9">
        <f t="shared" si="34"/>
        <v>0</v>
      </c>
      <c r="J306" s="16">
        <f>D306</f>
        <v>0</v>
      </c>
      <c r="K306" s="8"/>
    </row>
    <row r="307" spans="1:11" s="66" customFormat="1" ht="24.75" hidden="1" customHeight="1" x14ac:dyDescent="0.25">
      <c r="A307" s="114"/>
      <c r="B307" s="110"/>
      <c r="C307" s="31"/>
      <c r="D307" s="65"/>
      <c r="E307" s="22"/>
      <c r="F307" s="33">
        <f t="shared" si="39"/>
        <v>0</v>
      </c>
      <c r="G307" s="34"/>
      <c r="H307" s="34"/>
      <c r="I307" s="35">
        <f t="shared" si="34"/>
        <v>0</v>
      </c>
      <c r="J307" s="32">
        <f t="shared" si="38"/>
        <v>0</v>
      </c>
      <c r="K307" s="36"/>
    </row>
    <row r="308" spans="1:11" ht="15.75" hidden="1" customHeight="1" x14ac:dyDescent="0.25">
      <c r="A308" s="114"/>
      <c r="B308" s="110"/>
      <c r="C308" s="31"/>
      <c r="D308" s="65"/>
      <c r="E308" s="22"/>
      <c r="F308" s="33">
        <f t="shared" si="39"/>
        <v>0</v>
      </c>
      <c r="G308" s="34"/>
      <c r="H308" s="34"/>
      <c r="I308" s="35">
        <f t="shared" si="34"/>
        <v>0</v>
      </c>
      <c r="J308" s="32">
        <f t="shared" si="38"/>
        <v>0</v>
      </c>
      <c r="K308" s="36"/>
    </row>
    <row r="309" spans="1:11" ht="15.75" hidden="1" customHeight="1" thickBot="1" x14ac:dyDescent="0.3">
      <c r="A309" s="114"/>
      <c r="B309" s="110"/>
      <c r="C309" s="31"/>
      <c r="D309" s="65"/>
      <c r="E309" s="22"/>
      <c r="F309" s="33">
        <f t="shared" si="39"/>
        <v>0</v>
      </c>
      <c r="G309" s="34"/>
      <c r="H309" s="34"/>
      <c r="I309" s="35">
        <f t="shared" si="34"/>
        <v>0</v>
      </c>
      <c r="J309" s="32">
        <f t="shared" si="38"/>
        <v>0</v>
      </c>
      <c r="K309" s="36"/>
    </row>
    <row r="310" spans="1:11" s="66" customFormat="1" ht="15.75" customHeight="1" thickBot="1" x14ac:dyDescent="0.3">
      <c r="A310" s="106" t="s">
        <v>68</v>
      </c>
      <c r="B310" s="107"/>
      <c r="C310" s="57">
        <f>C244</f>
        <v>0</v>
      </c>
      <c r="D310" s="49">
        <f>SUM(D244:D309)</f>
        <v>0</v>
      </c>
      <c r="E310" s="59"/>
      <c r="F310" s="49">
        <f>F244+SUM(F272:F309)</f>
        <v>0</v>
      </c>
      <c r="G310" s="77"/>
      <c r="H310" s="49">
        <f>SUM(H244:H309)</f>
        <v>0</v>
      </c>
      <c r="I310" s="59"/>
      <c r="J310" s="49">
        <f>SUM(J244:J309)</f>
        <v>0</v>
      </c>
      <c r="K310" s="58"/>
    </row>
    <row r="311" spans="1:11" ht="15.75" customHeight="1" thickBot="1" x14ac:dyDescent="0.3">
      <c r="A311" s="108" t="s">
        <v>35</v>
      </c>
      <c r="B311" s="109"/>
      <c r="C311" s="11">
        <f>C76+C163+C243+C244</f>
        <v>893.4</v>
      </c>
      <c r="D311" s="11">
        <f>D76+D163+D243+D310</f>
        <v>5129.7780000000002</v>
      </c>
      <c r="E311" s="12" t="s">
        <v>36</v>
      </c>
      <c r="F311" s="11">
        <f>C311+D311</f>
        <v>6023.1779999999999</v>
      </c>
      <c r="G311" s="13" t="s">
        <v>36</v>
      </c>
      <c r="H311" s="11">
        <f>H76+H163+H243+H310</f>
        <v>840.09999999999991</v>
      </c>
      <c r="I311" s="13" t="s">
        <v>36</v>
      </c>
      <c r="J311" s="11">
        <f>J76+J163+J243+J310</f>
        <v>5129.7780000000002</v>
      </c>
      <c r="K311" s="14">
        <f>F311-H311-J311</f>
        <v>53.299999999999272</v>
      </c>
    </row>
    <row r="312" spans="1:11" ht="15.75" customHeight="1" x14ac:dyDescent="0.2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</row>
    <row r="313" spans="1:11" ht="15.75" customHeight="1" x14ac:dyDescent="0.25">
      <c r="A313" s="15"/>
      <c r="B313" s="15"/>
      <c r="C313" s="15"/>
      <c r="D313" s="80"/>
      <c r="E313" s="15"/>
      <c r="F313" s="15"/>
      <c r="G313" s="15"/>
      <c r="H313" s="15"/>
      <c r="I313" s="15"/>
      <c r="J313" s="15"/>
      <c r="K313" s="15"/>
    </row>
    <row r="314" spans="1:11" ht="15.75" customHeight="1" x14ac:dyDescent="0.25">
      <c r="A314" s="15"/>
      <c r="B314" s="15"/>
      <c r="C314" s="15"/>
      <c r="D314" s="80"/>
      <c r="E314" s="15"/>
      <c r="F314" s="15"/>
      <c r="G314" s="15"/>
      <c r="H314" s="15"/>
      <c r="I314" s="15"/>
      <c r="J314" s="15"/>
      <c r="K314" s="15"/>
    </row>
    <row r="315" spans="1:11" ht="15.75" customHeight="1" x14ac:dyDescent="0.2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</row>
    <row r="316" spans="1:11" ht="15.75" customHeight="1" x14ac:dyDescent="0.2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</row>
    <row r="317" spans="1:11" ht="15.75" customHeight="1" x14ac:dyDescent="0.2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</row>
    <row r="318" spans="1:11" ht="15.75" customHeight="1" x14ac:dyDescent="0.2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</row>
    <row r="319" spans="1:11" ht="15.75" customHeight="1" x14ac:dyDescent="0.2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</row>
    <row r="320" spans="1:11" ht="15.75" customHeight="1" x14ac:dyDescent="0.2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</row>
    <row r="321" spans="1:11" ht="15.75" customHeight="1" x14ac:dyDescent="0.2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</row>
    <row r="322" spans="1:11" ht="15.75" customHeight="1" x14ac:dyDescent="0.2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</row>
    <row r="323" spans="1:11" ht="15.75" customHeight="1" x14ac:dyDescent="0.2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</row>
    <row r="324" spans="1:11" ht="15.75" customHeight="1" x14ac:dyDescent="0.2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</row>
    <row r="325" spans="1:11" ht="15.75" customHeight="1" x14ac:dyDescent="0.2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</row>
    <row r="326" spans="1:11" ht="15.75" customHeight="1" x14ac:dyDescent="0.2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</row>
    <row r="327" spans="1:11" ht="15.75" customHeight="1" x14ac:dyDescent="0.2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</row>
    <row r="328" spans="1:11" ht="15.75" customHeight="1" x14ac:dyDescent="0.2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</row>
    <row r="329" spans="1:11" ht="15.75" customHeight="1" x14ac:dyDescent="0.2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</row>
    <row r="330" spans="1:11" ht="15.75" customHeight="1" x14ac:dyDescent="0.2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</row>
    <row r="331" spans="1:11" ht="15.75" customHeight="1" x14ac:dyDescent="0.2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</row>
    <row r="332" spans="1:11" ht="15.75" customHeight="1" x14ac:dyDescent="0.2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</row>
    <row r="333" spans="1:11" ht="15.75" customHeight="1" x14ac:dyDescent="0.2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</row>
    <row r="334" spans="1:11" ht="15.75" customHeight="1" x14ac:dyDescent="0.2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</row>
    <row r="335" spans="1:11" ht="15.75" customHeight="1" x14ac:dyDescent="0.2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</row>
    <row r="336" spans="1:11" ht="15.75" customHeight="1" x14ac:dyDescent="0.2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</row>
    <row r="337" spans="1:11" ht="15.75" customHeight="1" x14ac:dyDescent="0.2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</row>
    <row r="338" spans="1:11" ht="15.75" customHeight="1" x14ac:dyDescent="0.2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</row>
    <row r="339" spans="1:11" ht="15.75" customHeight="1" x14ac:dyDescent="0.2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</row>
    <row r="340" spans="1:11" ht="15.75" customHeight="1" x14ac:dyDescent="0.2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</row>
    <row r="341" spans="1:11" ht="15.75" customHeight="1" x14ac:dyDescent="0.2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</row>
    <row r="342" spans="1:11" ht="15.75" customHeight="1" x14ac:dyDescent="0.2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</row>
    <row r="343" spans="1:11" ht="15.75" customHeight="1" x14ac:dyDescent="0.2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</row>
    <row r="344" spans="1:11" ht="15.75" customHeight="1" x14ac:dyDescent="0.2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</row>
    <row r="345" spans="1:11" ht="15.75" customHeight="1" x14ac:dyDescent="0.2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</row>
    <row r="346" spans="1:11" ht="15.75" customHeight="1" x14ac:dyDescent="0.2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</row>
    <row r="347" spans="1:11" ht="15.75" customHeight="1" x14ac:dyDescent="0.2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</row>
    <row r="348" spans="1:11" ht="15.75" customHeight="1" x14ac:dyDescent="0.2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</row>
    <row r="349" spans="1:11" ht="15.75" customHeight="1" x14ac:dyDescent="0.2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</row>
    <row r="350" spans="1:11" ht="15.75" customHeight="1" x14ac:dyDescent="0.2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</row>
    <row r="351" spans="1:11" ht="15.75" customHeight="1" x14ac:dyDescent="0.2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</row>
    <row r="352" spans="1:11" ht="15.75" customHeight="1" x14ac:dyDescent="0.2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</row>
    <row r="353" spans="1:11" ht="15.75" customHeight="1" x14ac:dyDescent="0.2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</row>
    <row r="354" spans="1:11" ht="15.75" customHeight="1" x14ac:dyDescent="0.2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</row>
    <row r="355" spans="1:11" ht="15.75" customHeight="1" x14ac:dyDescent="0.2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</row>
    <row r="356" spans="1:11" ht="15.75" customHeight="1" x14ac:dyDescent="0.2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</row>
    <row r="357" spans="1:11" ht="15.75" customHeight="1" x14ac:dyDescent="0.2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</row>
    <row r="358" spans="1:11" ht="15.75" customHeight="1" x14ac:dyDescent="0.2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</row>
    <row r="359" spans="1:11" ht="15.75" customHeight="1" x14ac:dyDescent="0.2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</row>
    <row r="360" spans="1:11" ht="15.75" customHeight="1" x14ac:dyDescent="0.2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</row>
    <row r="361" spans="1:11" ht="15.75" customHeight="1" x14ac:dyDescent="0.2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</row>
    <row r="362" spans="1:11" ht="15.75" customHeight="1" x14ac:dyDescent="0.2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</row>
    <row r="363" spans="1:11" ht="15.75" customHeight="1" x14ac:dyDescent="0.2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</row>
    <row r="364" spans="1:11" ht="15.75" customHeight="1" x14ac:dyDescent="0.2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</row>
    <row r="365" spans="1:11" ht="15.75" customHeight="1" x14ac:dyDescent="0.2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</row>
    <row r="366" spans="1:11" ht="15.75" customHeight="1" x14ac:dyDescent="0.2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</row>
    <row r="367" spans="1:11" ht="15.75" customHeight="1" x14ac:dyDescent="0.2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</row>
    <row r="368" spans="1:11" ht="15.75" customHeight="1" x14ac:dyDescent="0.2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</row>
    <row r="369" spans="1:11" ht="15.75" customHeight="1" x14ac:dyDescent="0.2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</row>
    <row r="370" spans="1:11" ht="15.75" customHeight="1" x14ac:dyDescent="0.2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</row>
    <row r="371" spans="1:11" ht="15.75" customHeight="1" x14ac:dyDescent="0.2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</row>
    <row r="372" spans="1:11" ht="15.75" customHeight="1" x14ac:dyDescent="0.2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</row>
    <row r="373" spans="1:11" ht="15.75" customHeight="1" x14ac:dyDescent="0.2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</row>
    <row r="374" spans="1:11" ht="15.75" customHeight="1" x14ac:dyDescent="0.2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</row>
    <row r="375" spans="1:11" ht="15.75" customHeight="1" x14ac:dyDescent="0.2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</row>
    <row r="376" spans="1:11" ht="15.75" customHeight="1" x14ac:dyDescent="0.2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</row>
    <row r="377" spans="1:11" ht="15.75" customHeight="1" x14ac:dyDescent="0.2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</row>
    <row r="378" spans="1:11" ht="15.75" customHeight="1" x14ac:dyDescent="0.2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</row>
    <row r="379" spans="1:11" ht="15.75" customHeight="1" x14ac:dyDescent="0.2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</row>
    <row r="380" spans="1:11" ht="15.75" customHeight="1" x14ac:dyDescent="0.2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</row>
    <row r="381" spans="1:11" ht="15.75" customHeight="1" x14ac:dyDescent="0.2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</row>
    <row r="382" spans="1:11" ht="15.75" customHeight="1" x14ac:dyDescent="0.2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</row>
    <row r="383" spans="1:11" ht="15.75" customHeight="1" x14ac:dyDescent="0.2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</row>
    <row r="384" spans="1:11" ht="15.75" customHeight="1" x14ac:dyDescent="0.2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</row>
    <row r="385" spans="1:11" ht="15.75" customHeight="1" x14ac:dyDescent="0.2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</row>
    <row r="386" spans="1:11" ht="15.75" customHeight="1" x14ac:dyDescent="0.2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</row>
    <row r="387" spans="1:11" ht="15.75" customHeight="1" x14ac:dyDescent="0.2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</row>
    <row r="388" spans="1:11" ht="15.75" customHeight="1" x14ac:dyDescent="0.2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</row>
    <row r="389" spans="1:11" ht="15.75" customHeight="1" x14ac:dyDescent="0.2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</row>
    <row r="390" spans="1:11" ht="15.75" customHeight="1" x14ac:dyDescent="0.2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</row>
    <row r="391" spans="1:11" ht="15.75" customHeight="1" x14ac:dyDescent="0.2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</row>
    <row r="392" spans="1:11" ht="15.75" customHeight="1" x14ac:dyDescent="0.2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</row>
    <row r="393" spans="1:11" ht="15.75" customHeight="1" x14ac:dyDescent="0.2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</row>
    <row r="394" spans="1:11" ht="15.75" customHeight="1" x14ac:dyDescent="0.2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</row>
    <row r="395" spans="1:11" ht="15.75" customHeight="1" x14ac:dyDescent="0.2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</row>
    <row r="396" spans="1:11" ht="15.75" customHeight="1" x14ac:dyDescent="0.2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</row>
    <row r="397" spans="1:11" ht="15.75" customHeight="1" x14ac:dyDescent="0.2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</row>
    <row r="398" spans="1:11" ht="15.75" customHeight="1" x14ac:dyDescent="0.2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</row>
    <row r="399" spans="1:11" ht="15.75" customHeight="1" x14ac:dyDescent="0.2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</row>
    <row r="400" spans="1:11" ht="15.75" customHeight="1" x14ac:dyDescent="0.2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</row>
    <row r="401" spans="1:11" ht="15.75" customHeight="1" x14ac:dyDescent="0.2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</row>
    <row r="402" spans="1:11" ht="15.75" customHeight="1" x14ac:dyDescent="0.2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</row>
    <row r="403" spans="1:11" ht="15.75" customHeight="1" x14ac:dyDescent="0.2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</row>
    <row r="404" spans="1:11" ht="15.75" customHeight="1" x14ac:dyDescent="0.2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</row>
    <row r="405" spans="1:11" ht="15.75" customHeight="1" x14ac:dyDescent="0.2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</row>
    <row r="406" spans="1:11" ht="15.75" customHeight="1" x14ac:dyDescent="0.2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</row>
    <row r="407" spans="1:11" ht="15.75" customHeight="1" x14ac:dyDescent="0.2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</row>
    <row r="408" spans="1:11" ht="15.75" customHeight="1" x14ac:dyDescent="0.2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</row>
    <row r="409" spans="1:11" ht="15.75" customHeight="1" x14ac:dyDescent="0.2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</row>
    <row r="410" spans="1:11" ht="15.75" customHeight="1" x14ac:dyDescent="0.2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</row>
    <row r="411" spans="1:11" ht="15.75" customHeight="1" x14ac:dyDescent="0.2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</row>
    <row r="412" spans="1:11" ht="15.75" customHeight="1" x14ac:dyDescent="0.2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</row>
    <row r="413" spans="1:11" ht="15.75" customHeight="1" x14ac:dyDescent="0.2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</row>
    <row r="414" spans="1:11" ht="15.75" customHeight="1" x14ac:dyDescent="0.2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</row>
    <row r="415" spans="1:11" ht="15.75" customHeight="1" x14ac:dyDescent="0.2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</row>
    <row r="416" spans="1:11" ht="15.75" customHeight="1" x14ac:dyDescent="0.2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</row>
    <row r="417" spans="1:11" ht="15.75" customHeight="1" x14ac:dyDescent="0.2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</row>
    <row r="418" spans="1:11" ht="15.75" customHeight="1" x14ac:dyDescent="0.2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</row>
    <row r="419" spans="1:11" ht="15.75" customHeight="1" x14ac:dyDescent="0.2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</row>
    <row r="420" spans="1:11" ht="15.75" customHeight="1" x14ac:dyDescent="0.2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</row>
    <row r="421" spans="1:11" ht="15.75" customHeight="1" x14ac:dyDescent="0.2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</row>
    <row r="422" spans="1:11" ht="15.75" customHeight="1" x14ac:dyDescent="0.2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</row>
    <row r="423" spans="1:11" ht="15.75" customHeight="1" x14ac:dyDescent="0.2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</row>
    <row r="424" spans="1:11" ht="15.75" customHeight="1" x14ac:dyDescent="0.2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</row>
    <row r="425" spans="1:11" ht="15.75" customHeight="1" x14ac:dyDescent="0.2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</row>
    <row r="426" spans="1:11" ht="15.75" customHeight="1" x14ac:dyDescent="0.2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</row>
    <row r="427" spans="1:11" ht="15.75" customHeight="1" x14ac:dyDescent="0.2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</row>
    <row r="428" spans="1:11" ht="15.75" customHeight="1" x14ac:dyDescent="0.2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</row>
    <row r="429" spans="1:11" ht="15.75" customHeight="1" x14ac:dyDescent="0.2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</row>
    <row r="430" spans="1:11" ht="15.75" customHeight="1" x14ac:dyDescent="0.2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</row>
    <row r="431" spans="1:11" ht="15.75" customHeight="1" x14ac:dyDescent="0.2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</row>
    <row r="432" spans="1:11" ht="15.75" customHeight="1" x14ac:dyDescent="0.2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</row>
    <row r="433" spans="1:11" ht="15.75" customHeight="1" x14ac:dyDescent="0.2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</row>
    <row r="434" spans="1:11" ht="15.75" customHeight="1" x14ac:dyDescent="0.2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</row>
    <row r="435" spans="1:11" ht="15.75" customHeight="1" x14ac:dyDescent="0.2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</row>
    <row r="436" spans="1:11" ht="15.75" customHeight="1" x14ac:dyDescent="0.2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</row>
    <row r="437" spans="1:11" ht="15.75" customHeight="1" x14ac:dyDescent="0.2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</row>
    <row r="438" spans="1:11" ht="15.75" customHeight="1" x14ac:dyDescent="0.2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</row>
    <row r="439" spans="1:11" ht="15.75" customHeight="1" x14ac:dyDescent="0.2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</row>
    <row r="440" spans="1:11" ht="15.75" customHeight="1" x14ac:dyDescent="0.2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</row>
    <row r="441" spans="1:11" ht="15.75" customHeight="1" x14ac:dyDescent="0.2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</row>
    <row r="442" spans="1:11" ht="15.75" customHeight="1" x14ac:dyDescent="0.2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</row>
    <row r="443" spans="1:11" ht="15.75" customHeight="1" x14ac:dyDescent="0.2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</row>
    <row r="444" spans="1:11" ht="15.75" customHeight="1" x14ac:dyDescent="0.2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</row>
    <row r="445" spans="1:11" ht="15.75" customHeight="1" x14ac:dyDescent="0.2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</row>
    <row r="446" spans="1:11" ht="15.75" customHeight="1" x14ac:dyDescent="0.2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</row>
    <row r="447" spans="1:11" ht="15.75" customHeight="1" x14ac:dyDescent="0.2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</row>
    <row r="448" spans="1:11" ht="15.75" customHeight="1" x14ac:dyDescent="0.2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</row>
    <row r="449" spans="1:11" ht="15.75" customHeight="1" x14ac:dyDescent="0.2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</row>
    <row r="450" spans="1:11" ht="15.75" customHeight="1" x14ac:dyDescent="0.2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</row>
    <row r="451" spans="1:11" ht="15.75" customHeight="1" x14ac:dyDescent="0.2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</row>
    <row r="452" spans="1:11" ht="15.75" customHeight="1" x14ac:dyDescent="0.2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</row>
    <row r="453" spans="1:11" ht="15.75" customHeight="1" x14ac:dyDescent="0.2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</row>
    <row r="454" spans="1:11" ht="15.75" customHeight="1" x14ac:dyDescent="0.2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</row>
    <row r="455" spans="1:11" ht="15.75" customHeight="1" x14ac:dyDescent="0.2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</row>
    <row r="456" spans="1:11" ht="15.75" customHeight="1" x14ac:dyDescent="0.2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</row>
    <row r="457" spans="1:11" ht="15.75" customHeight="1" x14ac:dyDescent="0.2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</row>
    <row r="458" spans="1:11" ht="15.75" customHeight="1" x14ac:dyDescent="0.2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</row>
    <row r="459" spans="1:11" ht="15.75" customHeight="1" x14ac:dyDescent="0.2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</row>
    <row r="460" spans="1:11" ht="15.75" customHeight="1" x14ac:dyDescent="0.2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</row>
    <row r="461" spans="1:11" ht="15.75" customHeight="1" x14ac:dyDescent="0.2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</row>
    <row r="462" spans="1:11" ht="15.75" customHeight="1" x14ac:dyDescent="0.2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</row>
    <row r="463" spans="1:11" ht="15.75" customHeight="1" x14ac:dyDescent="0.2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</row>
    <row r="464" spans="1:11" ht="15.75" customHeight="1" x14ac:dyDescent="0.2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</row>
    <row r="465" spans="1:11" ht="15.75" customHeight="1" x14ac:dyDescent="0.2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</row>
    <row r="466" spans="1:11" ht="15.75" customHeight="1" x14ac:dyDescent="0.2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</row>
    <row r="467" spans="1:11" ht="15.75" customHeight="1" x14ac:dyDescent="0.2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</row>
    <row r="468" spans="1:11" ht="15.75" customHeight="1" x14ac:dyDescent="0.2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</row>
    <row r="469" spans="1:11" ht="15.75" customHeight="1" x14ac:dyDescent="0.2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</row>
    <row r="470" spans="1:11" ht="15.75" customHeight="1" x14ac:dyDescent="0.2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</row>
    <row r="471" spans="1:11" ht="15.75" customHeight="1" x14ac:dyDescent="0.2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</row>
    <row r="472" spans="1:11" ht="15.75" customHeight="1" x14ac:dyDescent="0.2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</row>
    <row r="473" spans="1:11" ht="15.75" customHeight="1" x14ac:dyDescent="0.2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</row>
    <row r="474" spans="1:11" ht="15.75" customHeight="1" x14ac:dyDescent="0.2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</row>
    <row r="475" spans="1:11" ht="15.75" customHeight="1" x14ac:dyDescent="0.2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</row>
    <row r="476" spans="1:11" ht="15.75" customHeight="1" x14ac:dyDescent="0.2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</row>
    <row r="477" spans="1:11" ht="15.75" customHeight="1" x14ac:dyDescent="0.2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</row>
    <row r="478" spans="1:11" ht="15.75" customHeight="1" x14ac:dyDescent="0.2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</row>
    <row r="479" spans="1:11" ht="15.75" customHeight="1" x14ac:dyDescent="0.2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</row>
    <row r="480" spans="1:11" ht="15.75" customHeight="1" x14ac:dyDescent="0.2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</row>
    <row r="481" spans="1:11" ht="15.75" customHeight="1" x14ac:dyDescent="0.2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</row>
    <row r="482" spans="1:11" ht="15.75" customHeight="1" x14ac:dyDescent="0.2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</row>
    <row r="483" spans="1:11" ht="15.75" customHeight="1" x14ac:dyDescent="0.2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</row>
    <row r="484" spans="1:11" ht="15.75" customHeight="1" x14ac:dyDescent="0.2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</row>
    <row r="485" spans="1:11" ht="15.75" customHeight="1" x14ac:dyDescent="0.2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</row>
    <row r="486" spans="1:11" ht="15.75" customHeight="1" x14ac:dyDescent="0.2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</row>
    <row r="487" spans="1:11" ht="15.75" customHeight="1" x14ac:dyDescent="0.2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</row>
    <row r="488" spans="1:11" ht="15.75" customHeight="1" x14ac:dyDescent="0.2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</row>
    <row r="489" spans="1:11" ht="15.75" customHeight="1" x14ac:dyDescent="0.2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</row>
    <row r="490" spans="1:11" ht="15.75" customHeight="1" x14ac:dyDescent="0.2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</row>
    <row r="491" spans="1:11" ht="15.75" customHeight="1" x14ac:dyDescent="0.2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</row>
    <row r="492" spans="1:11" ht="15.75" customHeight="1" x14ac:dyDescent="0.2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</row>
    <row r="493" spans="1:11" ht="15.75" customHeight="1" x14ac:dyDescent="0.2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</row>
    <row r="494" spans="1:11" ht="15.75" customHeight="1" x14ac:dyDescent="0.2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</row>
    <row r="495" spans="1:11" ht="15.75" customHeight="1" x14ac:dyDescent="0.2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</row>
    <row r="496" spans="1:11" ht="15.75" customHeight="1" x14ac:dyDescent="0.2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</row>
    <row r="497" spans="1:11" ht="15.75" customHeight="1" x14ac:dyDescent="0.2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</row>
    <row r="498" spans="1:11" ht="15.75" customHeight="1" x14ac:dyDescent="0.2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</row>
    <row r="499" spans="1:11" ht="15.75" customHeight="1" x14ac:dyDescent="0.2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</row>
    <row r="500" spans="1:11" ht="15.75" customHeight="1" x14ac:dyDescent="0.2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</row>
    <row r="501" spans="1:11" ht="15.75" customHeight="1" x14ac:dyDescent="0.2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</row>
    <row r="502" spans="1:11" ht="15.75" customHeight="1" x14ac:dyDescent="0.2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</row>
    <row r="503" spans="1:11" ht="15.75" customHeight="1" x14ac:dyDescent="0.2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</row>
    <row r="504" spans="1:11" ht="15.75" customHeight="1" x14ac:dyDescent="0.2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</row>
    <row r="505" spans="1:11" ht="15.75" customHeight="1" x14ac:dyDescent="0.2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</row>
    <row r="506" spans="1:11" ht="15.75" customHeight="1" x14ac:dyDescent="0.2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</row>
    <row r="507" spans="1:11" ht="15.75" customHeight="1" x14ac:dyDescent="0.2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</row>
    <row r="508" spans="1:11" ht="15.75" customHeight="1" x14ac:dyDescent="0.2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</row>
    <row r="509" spans="1:11" ht="15.75" customHeight="1" x14ac:dyDescent="0.2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</row>
    <row r="510" spans="1:11" ht="15.75" customHeight="1" x14ac:dyDescent="0.2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</row>
    <row r="511" spans="1:11" ht="15.75" customHeight="1" x14ac:dyDescent="0.2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</row>
    <row r="512" spans="1:11" ht="15.75" customHeight="1" x14ac:dyDescent="0.2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</row>
    <row r="513" spans="1:11" ht="15.75" customHeight="1" x14ac:dyDescent="0.2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</row>
    <row r="514" spans="1:11" ht="15.75" customHeight="1" x14ac:dyDescent="0.2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</row>
    <row r="515" spans="1:11" ht="15.75" customHeight="1" x14ac:dyDescent="0.2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</row>
    <row r="516" spans="1:11" ht="15.75" customHeight="1" x14ac:dyDescent="0.2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</row>
    <row r="517" spans="1:11" ht="15.75" customHeight="1" x14ac:dyDescent="0.2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</row>
    <row r="518" spans="1:11" ht="15.75" customHeight="1" x14ac:dyDescent="0.2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</row>
    <row r="519" spans="1:11" ht="15.75" customHeight="1" x14ac:dyDescent="0.2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</row>
    <row r="520" spans="1:11" ht="15.75" customHeight="1" x14ac:dyDescent="0.2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</row>
    <row r="521" spans="1:11" ht="15.75" customHeight="1" x14ac:dyDescent="0.2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</row>
    <row r="522" spans="1:11" ht="15.75" customHeight="1" x14ac:dyDescent="0.2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</row>
    <row r="523" spans="1:11" ht="15.75" customHeight="1" x14ac:dyDescent="0.2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</row>
    <row r="524" spans="1:11" ht="15.75" customHeight="1" x14ac:dyDescent="0.2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</row>
    <row r="525" spans="1:11" ht="15.75" customHeight="1" x14ac:dyDescent="0.2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</row>
    <row r="526" spans="1:11" ht="15.75" customHeight="1" x14ac:dyDescent="0.2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</row>
    <row r="527" spans="1:11" ht="15.75" customHeight="1" x14ac:dyDescent="0.2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</row>
    <row r="528" spans="1:11" ht="15.75" customHeight="1" x14ac:dyDescent="0.2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</row>
    <row r="529" spans="1:11" ht="15.75" customHeight="1" x14ac:dyDescent="0.2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</row>
    <row r="530" spans="1:11" ht="15.75" customHeight="1" x14ac:dyDescent="0.2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</row>
    <row r="531" spans="1:11" ht="15.75" customHeight="1" x14ac:dyDescent="0.2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</row>
    <row r="532" spans="1:11" ht="15.75" customHeight="1" x14ac:dyDescent="0.2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</row>
    <row r="533" spans="1:11" ht="15.75" customHeight="1" x14ac:dyDescent="0.2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</row>
    <row r="534" spans="1:11" ht="15.75" customHeight="1" x14ac:dyDescent="0.2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</row>
    <row r="535" spans="1:11" ht="15.75" customHeight="1" x14ac:dyDescent="0.2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</row>
    <row r="536" spans="1:11" ht="15.75" customHeight="1" x14ac:dyDescent="0.2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</row>
    <row r="537" spans="1:11" ht="15.75" customHeight="1" x14ac:dyDescent="0.2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</row>
    <row r="538" spans="1:11" ht="15.75" customHeight="1" x14ac:dyDescent="0.2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</row>
    <row r="539" spans="1:11" ht="15.75" customHeight="1" x14ac:dyDescent="0.2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</row>
    <row r="540" spans="1:11" ht="15.75" customHeight="1" x14ac:dyDescent="0.2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</row>
    <row r="541" spans="1:11" ht="15.75" customHeight="1" x14ac:dyDescent="0.2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</row>
    <row r="542" spans="1:11" ht="15.75" customHeight="1" x14ac:dyDescent="0.2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</row>
    <row r="543" spans="1:11" ht="15.75" customHeight="1" x14ac:dyDescent="0.2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</row>
    <row r="544" spans="1:11" ht="15.75" customHeight="1" x14ac:dyDescent="0.2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</row>
    <row r="545" spans="1:11" ht="15.75" customHeight="1" x14ac:dyDescent="0.2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</row>
    <row r="546" spans="1:11" ht="15.75" customHeight="1" x14ac:dyDescent="0.2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</row>
    <row r="547" spans="1:11" ht="15.75" customHeight="1" x14ac:dyDescent="0.2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</row>
    <row r="548" spans="1:11" ht="15.75" customHeight="1" x14ac:dyDescent="0.2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</row>
    <row r="549" spans="1:11" ht="15.75" customHeight="1" x14ac:dyDescent="0.2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</row>
    <row r="550" spans="1:11" ht="15.75" customHeight="1" x14ac:dyDescent="0.2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</row>
    <row r="551" spans="1:11" ht="15.75" customHeight="1" x14ac:dyDescent="0.2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</row>
    <row r="552" spans="1:11" ht="15.75" customHeight="1" x14ac:dyDescent="0.2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</row>
    <row r="553" spans="1:11" ht="15.75" customHeight="1" x14ac:dyDescent="0.2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</row>
    <row r="554" spans="1:11" ht="15.75" customHeight="1" x14ac:dyDescent="0.2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</row>
    <row r="555" spans="1:11" ht="15.75" customHeight="1" x14ac:dyDescent="0.2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</row>
    <row r="556" spans="1:11" ht="15.75" customHeight="1" x14ac:dyDescent="0.2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</row>
    <row r="557" spans="1:11" ht="15.75" customHeight="1" x14ac:dyDescent="0.2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</row>
    <row r="558" spans="1:11" ht="15.75" customHeight="1" x14ac:dyDescent="0.2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</row>
    <row r="559" spans="1:11" ht="15.75" customHeight="1" x14ac:dyDescent="0.2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</row>
    <row r="560" spans="1:11" ht="15.75" customHeight="1" x14ac:dyDescent="0.2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</row>
    <row r="561" spans="1:11" ht="15.75" customHeight="1" x14ac:dyDescent="0.2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</row>
    <row r="562" spans="1:11" ht="15.75" customHeight="1" x14ac:dyDescent="0.2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</row>
    <row r="563" spans="1:11" ht="15.75" customHeight="1" x14ac:dyDescent="0.2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</row>
    <row r="564" spans="1:11" ht="15.75" customHeight="1" x14ac:dyDescent="0.2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</row>
    <row r="565" spans="1:11" ht="15.75" customHeight="1" x14ac:dyDescent="0.2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</row>
    <row r="566" spans="1:11" ht="15.75" customHeight="1" x14ac:dyDescent="0.2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</row>
    <row r="567" spans="1:11" ht="15.75" customHeight="1" x14ac:dyDescent="0.2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</row>
    <row r="568" spans="1:11" ht="15.75" customHeight="1" x14ac:dyDescent="0.2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</row>
    <row r="569" spans="1:11" ht="15.75" customHeight="1" x14ac:dyDescent="0.2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</row>
    <row r="570" spans="1:11" ht="15.75" customHeight="1" x14ac:dyDescent="0.2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</row>
    <row r="571" spans="1:11" ht="15.75" customHeight="1" x14ac:dyDescent="0.2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</row>
    <row r="572" spans="1:11" ht="15.75" customHeight="1" x14ac:dyDescent="0.2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</row>
    <row r="573" spans="1:11" ht="15.75" customHeight="1" x14ac:dyDescent="0.2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</row>
    <row r="574" spans="1:11" ht="15.75" customHeight="1" x14ac:dyDescent="0.2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</row>
    <row r="575" spans="1:11" ht="15.75" customHeight="1" x14ac:dyDescent="0.2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</row>
    <row r="576" spans="1:11" ht="15.75" customHeight="1" x14ac:dyDescent="0.2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</row>
    <row r="577" spans="1:11" ht="15.75" customHeight="1" x14ac:dyDescent="0.2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</row>
    <row r="578" spans="1:11" ht="15.75" customHeight="1" x14ac:dyDescent="0.2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</row>
    <row r="579" spans="1:11" ht="15.75" customHeight="1" x14ac:dyDescent="0.2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</row>
    <row r="580" spans="1:11" ht="15.75" customHeight="1" x14ac:dyDescent="0.2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</row>
    <row r="581" spans="1:11" ht="15.75" customHeight="1" x14ac:dyDescent="0.2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</row>
    <row r="582" spans="1:11" ht="15.75" customHeight="1" x14ac:dyDescent="0.2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</row>
    <row r="583" spans="1:11" ht="15.75" customHeight="1" x14ac:dyDescent="0.2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</row>
    <row r="584" spans="1:11" ht="15.75" customHeight="1" x14ac:dyDescent="0.2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</row>
    <row r="585" spans="1:11" ht="15.75" customHeight="1" x14ac:dyDescent="0.2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</row>
    <row r="586" spans="1:11" ht="15.75" customHeight="1" x14ac:dyDescent="0.2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</row>
    <row r="587" spans="1:11" ht="15.75" customHeight="1" x14ac:dyDescent="0.2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</row>
    <row r="588" spans="1:11" ht="15.75" customHeight="1" x14ac:dyDescent="0.2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</row>
    <row r="589" spans="1:11" ht="15.75" customHeight="1" x14ac:dyDescent="0.2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</row>
    <row r="590" spans="1:11" ht="15.75" customHeight="1" x14ac:dyDescent="0.2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</row>
    <row r="591" spans="1:11" ht="15.75" customHeight="1" x14ac:dyDescent="0.2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</row>
    <row r="592" spans="1:11" ht="15.75" customHeight="1" x14ac:dyDescent="0.2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</row>
    <row r="593" spans="1:11" ht="15.75" customHeight="1" x14ac:dyDescent="0.2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</row>
    <row r="594" spans="1:11" ht="15.75" customHeight="1" x14ac:dyDescent="0.2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</row>
    <row r="595" spans="1:11" ht="15.75" customHeight="1" x14ac:dyDescent="0.2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</row>
    <row r="596" spans="1:11" ht="15.75" customHeight="1" x14ac:dyDescent="0.2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</row>
    <row r="597" spans="1:11" ht="15.75" customHeight="1" x14ac:dyDescent="0.2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</row>
    <row r="598" spans="1:11" ht="15.75" customHeight="1" x14ac:dyDescent="0.2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</row>
    <row r="599" spans="1:11" ht="15.75" customHeight="1" x14ac:dyDescent="0.2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</row>
    <row r="600" spans="1:11" ht="15.75" customHeight="1" x14ac:dyDescent="0.2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</row>
    <row r="601" spans="1:11" ht="15.75" customHeight="1" x14ac:dyDescent="0.2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</row>
    <row r="602" spans="1:11" ht="15.75" customHeight="1" x14ac:dyDescent="0.2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</row>
    <row r="603" spans="1:11" ht="15.75" customHeight="1" x14ac:dyDescent="0.2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</row>
    <row r="604" spans="1:11" ht="15.75" customHeight="1" x14ac:dyDescent="0.2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</row>
    <row r="605" spans="1:11" ht="15.75" customHeight="1" x14ac:dyDescent="0.2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</row>
    <row r="606" spans="1:11" ht="15.75" customHeight="1" x14ac:dyDescent="0.2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</row>
    <row r="607" spans="1:11" ht="15.75" customHeight="1" x14ac:dyDescent="0.2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</row>
    <row r="608" spans="1:11" ht="15.75" customHeight="1" x14ac:dyDescent="0.2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</row>
    <row r="609" spans="1:11" ht="15.75" customHeight="1" x14ac:dyDescent="0.2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</row>
    <row r="610" spans="1:11" ht="15.75" customHeight="1" x14ac:dyDescent="0.2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</row>
    <row r="611" spans="1:11" ht="15.75" customHeight="1" x14ac:dyDescent="0.2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</row>
    <row r="612" spans="1:11" ht="15.75" customHeight="1" x14ac:dyDescent="0.2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</row>
    <row r="613" spans="1:11" ht="15.75" customHeight="1" x14ac:dyDescent="0.2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</row>
    <row r="614" spans="1:11" ht="15.75" customHeight="1" x14ac:dyDescent="0.2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</row>
    <row r="615" spans="1:11" ht="15.75" customHeight="1" x14ac:dyDescent="0.2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</row>
    <row r="616" spans="1:11" ht="15.75" customHeight="1" x14ac:dyDescent="0.2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</row>
    <row r="617" spans="1:11" ht="15.75" customHeight="1" x14ac:dyDescent="0.2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</row>
    <row r="618" spans="1:11" ht="15.75" customHeight="1" x14ac:dyDescent="0.2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</row>
    <row r="619" spans="1:11" ht="15.75" customHeight="1" x14ac:dyDescent="0.2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</row>
    <row r="620" spans="1:11" ht="15.75" customHeight="1" x14ac:dyDescent="0.2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</row>
    <row r="621" spans="1:11" ht="15.75" customHeight="1" x14ac:dyDescent="0.2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</row>
    <row r="622" spans="1:11" ht="15.75" customHeight="1" x14ac:dyDescent="0.2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</row>
    <row r="623" spans="1:11" ht="15.75" customHeight="1" x14ac:dyDescent="0.2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</row>
    <row r="624" spans="1:11" ht="15.75" customHeight="1" x14ac:dyDescent="0.2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</row>
    <row r="625" spans="1:11" ht="15.75" customHeight="1" x14ac:dyDescent="0.2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</row>
    <row r="626" spans="1:11" ht="15.75" customHeight="1" x14ac:dyDescent="0.2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</row>
    <row r="627" spans="1:11" ht="15.75" customHeight="1" x14ac:dyDescent="0.2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</row>
    <row r="628" spans="1:11" ht="15.75" customHeight="1" x14ac:dyDescent="0.2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</row>
    <row r="629" spans="1:11" ht="15.75" customHeight="1" x14ac:dyDescent="0.2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</row>
    <row r="630" spans="1:11" ht="15.75" customHeight="1" x14ac:dyDescent="0.2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</row>
    <row r="631" spans="1:11" ht="15.75" customHeight="1" x14ac:dyDescent="0.2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</row>
    <row r="632" spans="1:11" ht="15.75" customHeight="1" x14ac:dyDescent="0.2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</row>
    <row r="633" spans="1:11" ht="15.75" customHeight="1" x14ac:dyDescent="0.2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</row>
    <row r="634" spans="1:11" ht="15.75" customHeight="1" x14ac:dyDescent="0.2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</row>
    <row r="635" spans="1:11" ht="15.75" customHeight="1" x14ac:dyDescent="0.2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</row>
    <row r="636" spans="1:11" ht="15.75" customHeight="1" x14ac:dyDescent="0.2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</row>
    <row r="637" spans="1:11" ht="15.75" customHeight="1" x14ac:dyDescent="0.2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</row>
    <row r="638" spans="1:11" ht="15.75" customHeight="1" x14ac:dyDescent="0.2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</row>
    <row r="639" spans="1:11" ht="15.75" customHeight="1" x14ac:dyDescent="0.2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</row>
    <row r="640" spans="1:11" ht="15.75" customHeight="1" x14ac:dyDescent="0.2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</row>
    <row r="641" spans="1:11" ht="15.75" customHeight="1" x14ac:dyDescent="0.2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</row>
    <row r="642" spans="1:11" ht="15.75" customHeight="1" x14ac:dyDescent="0.2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</row>
    <row r="643" spans="1:11" ht="15.75" customHeight="1" x14ac:dyDescent="0.2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</row>
    <row r="644" spans="1:11" ht="15.75" customHeight="1" x14ac:dyDescent="0.2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</row>
    <row r="645" spans="1:11" ht="15.75" customHeight="1" x14ac:dyDescent="0.2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</row>
    <row r="646" spans="1:11" ht="15.75" customHeight="1" x14ac:dyDescent="0.2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</row>
    <row r="647" spans="1:11" ht="15.75" customHeight="1" x14ac:dyDescent="0.2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</row>
    <row r="648" spans="1:11" ht="15.75" customHeight="1" x14ac:dyDescent="0.2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</row>
    <row r="649" spans="1:11" ht="15.75" customHeight="1" x14ac:dyDescent="0.2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</row>
    <row r="650" spans="1:11" ht="15.75" customHeight="1" x14ac:dyDescent="0.2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</row>
    <row r="651" spans="1:11" ht="15.75" customHeight="1" x14ac:dyDescent="0.2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</row>
    <row r="652" spans="1:11" ht="15.75" customHeight="1" x14ac:dyDescent="0.2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</row>
    <row r="653" spans="1:11" ht="15.75" customHeight="1" x14ac:dyDescent="0.2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</row>
    <row r="654" spans="1:11" ht="15.75" customHeight="1" x14ac:dyDescent="0.2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</row>
    <row r="655" spans="1:11" ht="15.75" customHeight="1" x14ac:dyDescent="0.2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</row>
    <row r="656" spans="1:11" ht="15.75" customHeight="1" x14ac:dyDescent="0.2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</row>
    <row r="657" spans="1:11" ht="15.75" customHeight="1" x14ac:dyDescent="0.2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</row>
    <row r="658" spans="1:11" ht="15.75" customHeight="1" x14ac:dyDescent="0.2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</row>
    <row r="659" spans="1:11" ht="15.75" customHeight="1" x14ac:dyDescent="0.2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</row>
    <row r="660" spans="1:11" ht="15.75" customHeight="1" x14ac:dyDescent="0.2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</row>
    <row r="661" spans="1:11" ht="15.75" customHeight="1" x14ac:dyDescent="0.2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</row>
    <row r="662" spans="1:11" ht="15.75" customHeight="1" x14ac:dyDescent="0.2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</row>
    <row r="663" spans="1:11" ht="15.75" customHeight="1" x14ac:dyDescent="0.2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</row>
    <row r="664" spans="1:11" ht="15.75" customHeight="1" x14ac:dyDescent="0.2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</row>
    <row r="665" spans="1:11" ht="15.75" customHeight="1" x14ac:dyDescent="0.2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</row>
    <row r="666" spans="1:11" ht="15.75" customHeight="1" x14ac:dyDescent="0.2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</row>
    <row r="667" spans="1:11" ht="15.75" customHeight="1" x14ac:dyDescent="0.2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</row>
    <row r="668" spans="1:11" ht="15.75" customHeight="1" x14ac:dyDescent="0.2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</row>
    <row r="669" spans="1:11" ht="15.75" customHeight="1" x14ac:dyDescent="0.2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</row>
    <row r="670" spans="1:11" ht="15.75" customHeight="1" x14ac:dyDescent="0.2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</row>
    <row r="671" spans="1:11" ht="15.75" customHeight="1" x14ac:dyDescent="0.2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</row>
    <row r="672" spans="1:11" ht="15.75" customHeight="1" x14ac:dyDescent="0.2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</row>
    <row r="673" spans="1:11" ht="15.75" customHeight="1" x14ac:dyDescent="0.2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</row>
    <row r="674" spans="1:11" ht="15.75" customHeight="1" x14ac:dyDescent="0.2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</row>
    <row r="675" spans="1:11" ht="15.75" customHeight="1" x14ac:dyDescent="0.2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</row>
    <row r="676" spans="1:11" ht="15.75" customHeight="1" x14ac:dyDescent="0.2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</row>
    <row r="677" spans="1:11" ht="15.75" customHeight="1" x14ac:dyDescent="0.2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</row>
    <row r="678" spans="1:11" ht="15.75" customHeight="1" x14ac:dyDescent="0.2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</row>
    <row r="679" spans="1:11" ht="15.75" customHeight="1" x14ac:dyDescent="0.2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</row>
    <row r="680" spans="1:11" ht="15.75" customHeight="1" x14ac:dyDescent="0.2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</row>
    <row r="681" spans="1:11" ht="15.75" customHeight="1" x14ac:dyDescent="0.2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</row>
    <row r="682" spans="1:11" ht="15.75" customHeight="1" x14ac:dyDescent="0.2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</row>
    <row r="683" spans="1:11" ht="15.75" customHeight="1" x14ac:dyDescent="0.2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</row>
    <row r="684" spans="1:11" ht="15.75" customHeight="1" x14ac:dyDescent="0.2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</row>
    <row r="685" spans="1:11" ht="15.75" customHeight="1" x14ac:dyDescent="0.2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</row>
    <row r="686" spans="1:11" ht="15.75" customHeight="1" x14ac:dyDescent="0.2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</row>
    <row r="687" spans="1:11" ht="15.75" customHeight="1" x14ac:dyDescent="0.2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</row>
    <row r="688" spans="1:11" ht="15.75" customHeight="1" x14ac:dyDescent="0.2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</row>
    <row r="689" spans="1:11" ht="15.75" customHeight="1" x14ac:dyDescent="0.2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</row>
    <row r="690" spans="1:11" ht="15.75" customHeight="1" x14ac:dyDescent="0.2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</row>
    <row r="691" spans="1:11" ht="15.75" customHeight="1" x14ac:dyDescent="0.2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</row>
    <row r="692" spans="1:11" ht="15.75" customHeight="1" x14ac:dyDescent="0.2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</row>
    <row r="693" spans="1:11" ht="15.75" customHeight="1" x14ac:dyDescent="0.2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</row>
    <row r="694" spans="1:11" ht="15.75" customHeight="1" x14ac:dyDescent="0.2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</row>
    <row r="695" spans="1:11" ht="15.75" customHeight="1" x14ac:dyDescent="0.2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</row>
    <row r="696" spans="1:11" ht="15.75" customHeight="1" x14ac:dyDescent="0.2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</row>
    <row r="697" spans="1:11" ht="15.75" customHeight="1" x14ac:dyDescent="0.2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</row>
    <row r="698" spans="1:11" ht="15.75" customHeight="1" x14ac:dyDescent="0.2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</row>
    <row r="699" spans="1:11" ht="15.75" customHeight="1" x14ac:dyDescent="0.2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</row>
    <row r="700" spans="1:11" ht="15.75" customHeight="1" x14ac:dyDescent="0.2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</row>
    <row r="701" spans="1:11" ht="15.75" customHeight="1" x14ac:dyDescent="0.2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</row>
    <row r="702" spans="1:11" ht="15.75" customHeight="1" x14ac:dyDescent="0.2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</row>
    <row r="703" spans="1:11" ht="15.75" customHeight="1" x14ac:dyDescent="0.2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</row>
    <row r="704" spans="1:11" ht="15.75" customHeight="1" x14ac:dyDescent="0.2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</row>
    <row r="705" spans="1:11" ht="15.75" customHeight="1" x14ac:dyDescent="0.2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</row>
    <row r="706" spans="1:11" ht="15.75" customHeight="1" x14ac:dyDescent="0.2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</row>
    <row r="707" spans="1:11" ht="15.75" customHeight="1" x14ac:dyDescent="0.2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</row>
    <row r="708" spans="1:11" ht="15.75" customHeight="1" x14ac:dyDescent="0.2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</row>
    <row r="709" spans="1:11" ht="15.75" customHeight="1" x14ac:dyDescent="0.2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</row>
    <row r="710" spans="1:11" ht="15.75" customHeight="1" x14ac:dyDescent="0.2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</row>
    <row r="711" spans="1:11" ht="15.75" customHeight="1" x14ac:dyDescent="0.2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</row>
    <row r="712" spans="1:11" ht="15.75" customHeight="1" x14ac:dyDescent="0.2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</row>
    <row r="713" spans="1:11" ht="15.75" customHeight="1" x14ac:dyDescent="0.2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</row>
    <row r="714" spans="1:11" ht="15.75" customHeight="1" x14ac:dyDescent="0.2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</row>
    <row r="715" spans="1:11" ht="15.75" customHeight="1" x14ac:dyDescent="0.2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</row>
    <row r="716" spans="1:11" ht="15.75" customHeight="1" x14ac:dyDescent="0.2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</row>
    <row r="717" spans="1:11" ht="15.75" customHeight="1" x14ac:dyDescent="0.2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</row>
    <row r="718" spans="1:11" ht="15.75" customHeight="1" x14ac:dyDescent="0.2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</row>
    <row r="719" spans="1:11" ht="15.75" customHeight="1" x14ac:dyDescent="0.2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</row>
    <row r="720" spans="1:11" ht="15.75" customHeight="1" x14ac:dyDescent="0.2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</row>
    <row r="721" spans="1:11" ht="15.75" customHeight="1" x14ac:dyDescent="0.2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</row>
    <row r="722" spans="1:11" ht="15.75" customHeight="1" x14ac:dyDescent="0.2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</row>
    <row r="723" spans="1:11" ht="15.75" customHeight="1" x14ac:dyDescent="0.2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</row>
    <row r="724" spans="1:11" ht="15.75" customHeight="1" x14ac:dyDescent="0.2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</row>
    <row r="725" spans="1:11" ht="15.75" customHeight="1" x14ac:dyDescent="0.2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</row>
    <row r="726" spans="1:11" ht="15.75" customHeight="1" x14ac:dyDescent="0.2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</row>
    <row r="727" spans="1:11" ht="15.75" customHeight="1" x14ac:dyDescent="0.2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</row>
    <row r="728" spans="1:11" ht="15.75" customHeight="1" x14ac:dyDescent="0.2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</row>
    <row r="729" spans="1:11" ht="15.75" customHeight="1" x14ac:dyDescent="0.2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</row>
    <row r="730" spans="1:11" ht="15.75" customHeight="1" x14ac:dyDescent="0.2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</row>
    <row r="731" spans="1:11" ht="15.75" customHeight="1" x14ac:dyDescent="0.2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</row>
    <row r="732" spans="1:11" ht="15.75" customHeight="1" x14ac:dyDescent="0.2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</row>
    <row r="733" spans="1:11" ht="15.75" customHeight="1" x14ac:dyDescent="0.2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</row>
    <row r="734" spans="1:11" ht="15.75" customHeight="1" x14ac:dyDescent="0.2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</row>
    <row r="735" spans="1:11" ht="15.75" customHeight="1" x14ac:dyDescent="0.2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</row>
    <row r="736" spans="1:11" ht="15.75" customHeight="1" x14ac:dyDescent="0.2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</row>
    <row r="737" spans="1:11" ht="15.75" customHeight="1" x14ac:dyDescent="0.2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</row>
    <row r="738" spans="1:11" ht="15.75" customHeight="1" x14ac:dyDescent="0.2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</row>
    <row r="739" spans="1:11" ht="15.75" customHeight="1" x14ac:dyDescent="0.2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</row>
    <row r="740" spans="1:11" ht="15.75" customHeight="1" x14ac:dyDescent="0.2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</row>
    <row r="741" spans="1:11" ht="15.75" customHeight="1" x14ac:dyDescent="0.2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</row>
    <row r="742" spans="1:11" ht="15.75" customHeight="1" x14ac:dyDescent="0.2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</row>
    <row r="743" spans="1:11" ht="15.75" customHeight="1" x14ac:dyDescent="0.2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</row>
    <row r="744" spans="1:11" ht="15.75" customHeight="1" x14ac:dyDescent="0.2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</row>
    <row r="745" spans="1:11" ht="15.75" customHeight="1" x14ac:dyDescent="0.2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</row>
    <row r="746" spans="1:11" ht="15.75" customHeight="1" x14ac:dyDescent="0.2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</row>
    <row r="747" spans="1:11" ht="15.75" customHeight="1" x14ac:dyDescent="0.2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</row>
    <row r="748" spans="1:11" ht="15.75" customHeight="1" x14ac:dyDescent="0.2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</row>
    <row r="749" spans="1:11" ht="15.75" customHeight="1" x14ac:dyDescent="0.2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</row>
    <row r="750" spans="1:11" ht="15.75" customHeight="1" x14ac:dyDescent="0.2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</row>
    <row r="751" spans="1:11" ht="15.75" customHeight="1" x14ac:dyDescent="0.2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</row>
    <row r="752" spans="1:11" ht="15.75" customHeight="1" x14ac:dyDescent="0.2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</row>
    <row r="753" spans="1:11" ht="15.75" customHeight="1" x14ac:dyDescent="0.2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</row>
    <row r="754" spans="1:11" ht="15.75" customHeight="1" x14ac:dyDescent="0.2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</row>
    <row r="755" spans="1:11" ht="15.75" customHeight="1" x14ac:dyDescent="0.2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</row>
    <row r="756" spans="1:11" ht="15.75" customHeight="1" x14ac:dyDescent="0.2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</row>
    <row r="757" spans="1:11" ht="15.75" customHeight="1" x14ac:dyDescent="0.2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</row>
    <row r="758" spans="1:11" ht="15.75" customHeight="1" x14ac:dyDescent="0.2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</row>
    <row r="759" spans="1:11" ht="15.75" customHeight="1" x14ac:dyDescent="0.2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</row>
    <row r="760" spans="1:11" ht="15.75" customHeight="1" x14ac:dyDescent="0.2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</row>
    <row r="761" spans="1:11" ht="15.75" customHeight="1" x14ac:dyDescent="0.2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</row>
    <row r="762" spans="1:11" ht="15.75" customHeight="1" x14ac:dyDescent="0.2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</row>
    <row r="763" spans="1:11" ht="15.75" customHeight="1" x14ac:dyDescent="0.2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</row>
    <row r="764" spans="1:11" ht="15.75" customHeight="1" x14ac:dyDescent="0.2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</row>
    <row r="765" spans="1:11" ht="15.75" customHeight="1" x14ac:dyDescent="0.2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</row>
    <row r="766" spans="1:11" ht="15.75" customHeight="1" x14ac:dyDescent="0.2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</row>
    <row r="767" spans="1:11" ht="15.75" customHeight="1" x14ac:dyDescent="0.2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</row>
    <row r="768" spans="1:11" ht="15.75" customHeight="1" x14ac:dyDescent="0.2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</row>
    <row r="769" spans="1:11" ht="15.75" customHeight="1" x14ac:dyDescent="0.2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</row>
    <row r="770" spans="1:11" ht="15.75" customHeight="1" x14ac:dyDescent="0.2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</row>
    <row r="771" spans="1:11" ht="15.75" customHeight="1" x14ac:dyDescent="0.2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</row>
    <row r="772" spans="1:11" ht="15.75" customHeight="1" x14ac:dyDescent="0.2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</row>
    <row r="773" spans="1:11" ht="15.75" customHeight="1" x14ac:dyDescent="0.2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</row>
    <row r="774" spans="1:11" ht="15.75" customHeight="1" x14ac:dyDescent="0.2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</row>
    <row r="775" spans="1:11" ht="15.75" customHeight="1" x14ac:dyDescent="0.2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</row>
    <row r="776" spans="1:11" ht="15.75" customHeight="1" x14ac:dyDescent="0.2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</row>
    <row r="777" spans="1:11" ht="15.75" customHeight="1" x14ac:dyDescent="0.2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</row>
    <row r="778" spans="1:11" ht="15.75" customHeight="1" x14ac:dyDescent="0.2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</row>
    <row r="779" spans="1:11" ht="15.75" customHeight="1" x14ac:dyDescent="0.2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</row>
    <row r="780" spans="1:11" ht="15.75" customHeight="1" x14ac:dyDescent="0.2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</row>
    <row r="781" spans="1:11" ht="15.75" customHeight="1" x14ac:dyDescent="0.2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</row>
    <row r="782" spans="1:11" ht="15.75" customHeight="1" x14ac:dyDescent="0.2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</row>
    <row r="783" spans="1:11" ht="15.75" customHeight="1" x14ac:dyDescent="0.2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</row>
    <row r="784" spans="1:11" ht="15.75" customHeight="1" x14ac:dyDescent="0.2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</row>
    <row r="785" spans="1:11" ht="15.75" customHeight="1" x14ac:dyDescent="0.2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</row>
    <row r="786" spans="1:11" ht="15.75" customHeight="1" x14ac:dyDescent="0.2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</row>
    <row r="787" spans="1:11" ht="15.75" customHeight="1" x14ac:dyDescent="0.2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</row>
    <row r="788" spans="1:11" ht="15.75" customHeight="1" x14ac:dyDescent="0.2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</row>
    <row r="789" spans="1:11" ht="15.75" customHeight="1" x14ac:dyDescent="0.2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</row>
    <row r="790" spans="1:11" ht="15.75" customHeight="1" x14ac:dyDescent="0.2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</row>
    <row r="791" spans="1:11" ht="15.75" customHeight="1" x14ac:dyDescent="0.2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</row>
    <row r="792" spans="1:11" ht="15.75" customHeight="1" x14ac:dyDescent="0.2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</row>
    <row r="793" spans="1:11" ht="15.75" customHeight="1" x14ac:dyDescent="0.2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</row>
    <row r="794" spans="1:11" ht="15.75" customHeight="1" x14ac:dyDescent="0.2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</row>
    <row r="795" spans="1:11" ht="15.75" customHeight="1" x14ac:dyDescent="0.2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</row>
    <row r="796" spans="1:11" ht="15.75" customHeight="1" x14ac:dyDescent="0.2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</row>
    <row r="797" spans="1:11" ht="15.75" customHeight="1" x14ac:dyDescent="0.2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</row>
    <row r="798" spans="1:11" ht="15.75" customHeight="1" x14ac:dyDescent="0.2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</row>
    <row r="799" spans="1:11" ht="15.75" customHeight="1" x14ac:dyDescent="0.2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</row>
    <row r="800" spans="1:11" ht="15.75" customHeight="1" x14ac:dyDescent="0.2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</row>
    <row r="801" spans="1:11" ht="15.75" customHeight="1" x14ac:dyDescent="0.2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</row>
    <row r="802" spans="1:11" ht="15.75" customHeight="1" x14ac:dyDescent="0.2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</row>
    <row r="803" spans="1:11" ht="15.75" customHeight="1" x14ac:dyDescent="0.2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</row>
    <row r="804" spans="1:11" ht="15.75" customHeight="1" x14ac:dyDescent="0.2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</row>
    <row r="805" spans="1:11" ht="15.75" customHeight="1" x14ac:dyDescent="0.2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</row>
    <row r="806" spans="1:11" ht="15.75" customHeight="1" x14ac:dyDescent="0.2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</row>
    <row r="807" spans="1:11" ht="15.75" customHeight="1" x14ac:dyDescent="0.2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</row>
    <row r="808" spans="1:11" ht="15.75" customHeight="1" x14ac:dyDescent="0.2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</row>
    <row r="809" spans="1:11" ht="15.75" customHeight="1" x14ac:dyDescent="0.2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</row>
    <row r="810" spans="1:11" ht="15.75" customHeight="1" x14ac:dyDescent="0.2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</row>
    <row r="811" spans="1:11" ht="15.75" customHeight="1" x14ac:dyDescent="0.2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</row>
    <row r="812" spans="1:11" ht="15.75" customHeight="1" x14ac:dyDescent="0.2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</row>
    <row r="813" spans="1:11" ht="15.75" customHeight="1" x14ac:dyDescent="0.2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</row>
    <row r="814" spans="1:11" ht="15.75" customHeight="1" x14ac:dyDescent="0.2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</row>
    <row r="815" spans="1:11" ht="15.75" customHeight="1" x14ac:dyDescent="0.2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</row>
    <row r="816" spans="1:11" ht="15.75" customHeight="1" x14ac:dyDescent="0.2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</row>
    <row r="817" spans="1:11" ht="15.75" customHeight="1" x14ac:dyDescent="0.2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</row>
    <row r="818" spans="1:11" ht="15.75" customHeight="1" x14ac:dyDescent="0.2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</row>
    <row r="819" spans="1:11" ht="15.75" customHeight="1" x14ac:dyDescent="0.2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</row>
    <row r="820" spans="1:11" ht="15.75" customHeight="1" x14ac:dyDescent="0.2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</row>
    <row r="821" spans="1:11" ht="15.75" customHeight="1" x14ac:dyDescent="0.2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</row>
    <row r="822" spans="1:11" ht="15.75" customHeight="1" x14ac:dyDescent="0.2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</row>
    <row r="823" spans="1:11" ht="15.75" customHeight="1" x14ac:dyDescent="0.2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</row>
    <row r="824" spans="1:11" ht="15.75" customHeight="1" x14ac:dyDescent="0.2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</row>
    <row r="825" spans="1:11" ht="15.75" customHeight="1" x14ac:dyDescent="0.2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</row>
    <row r="826" spans="1:11" ht="15.75" customHeight="1" x14ac:dyDescent="0.2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</row>
    <row r="827" spans="1:11" ht="15.75" customHeight="1" x14ac:dyDescent="0.2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</row>
    <row r="828" spans="1:11" ht="15.75" customHeight="1" x14ac:dyDescent="0.2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</row>
    <row r="829" spans="1:11" ht="15.75" customHeight="1" x14ac:dyDescent="0.2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</row>
    <row r="830" spans="1:11" ht="15.75" customHeight="1" x14ac:dyDescent="0.2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</row>
    <row r="831" spans="1:11" ht="15.75" customHeight="1" x14ac:dyDescent="0.2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</row>
    <row r="832" spans="1:11" ht="15.75" customHeight="1" x14ac:dyDescent="0.2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</row>
    <row r="833" spans="1:11" ht="15.75" customHeight="1" x14ac:dyDescent="0.2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</row>
    <row r="834" spans="1:11" ht="15.75" customHeight="1" x14ac:dyDescent="0.2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</row>
    <row r="835" spans="1:11" ht="15.75" customHeight="1" x14ac:dyDescent="0.2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</row>
    <row r="836" spans="1:11" ht="15.75" customHeight="1" x14ac:dyDescent="0.2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</row>
    <row r="837" spans="1:11" ht="15.75" customHeight="1" x14ac:dyDescent="0.2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</row>
    <row r="838" spans="1:11" ht="15.75" customHeight="1" x14ac:dyDescent="0.2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</row>
    <row r="839" spans="1:11" ht="15.75" customHeight="1" x14ac:dyDescent="0.2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</row>
    <row r="840" spans="1:11" ht="15.75" customHeight="1" x14ac:dyDescent="0.2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</row>
    <row r="841" spans="1:11" ht="15.75" customHeight="1" x14ac:dyDescent="0.2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</row>
    <row r="842" spans="1:11" ht="15.75" customHeight="1" x14ac:dyDescent="0.2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</row>
    <row r="843" spans="1:11" ht="15.75" customHeight="1" x14ac:dyDescent="0.2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</row>
    <row r="844" spans="1:11" ht="15.75" customHeight="1" x14ac:dyDescent="0.2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</row>
    <row r="845" spans="1:11" ht="15.75" customHeight="1" x14ac:dyDescent="0.2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</row>
    <row r="846" spans="1:11" ht="15.75" customHeight="1" x14ac:dyDescent="0.2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</row>
    <row r="847" spans="1:11" ht="15.75" customHeight="1" x14ac:dyDescent="0.2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</row>
    <row r="848" spans="1:11" ht="15.75" customHeight="1" x14ac:dyDescent="0.2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</row>
    <row r="849" spans="1:11" ht="15.75" customHeight="1" x14ac:dyDescent="0.2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</row>
    <row r="850" spans="1:11" ht="15.75" customHeight="1" x14ac:dyDescent="0.2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</row>
    <row r="851" spans="1:11" ht="15.75" customHeight="1" x14ac:dyDescent="0.2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</row>
    <row r="852" spans="1:11" ht="15.75" customHeight="1" x14ac:dyDescent="0.2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</row>
    <row r="853" spans="1:11" ht="15.75" customHeight="1" x14ac:dyDescent="0.2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</row>
    <row r="854" spans="1:11" ht="15.75" customHeight="1" x14ac:dyDescent="0.2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</row>
    <row r="855" spans="1:11" ht="15.75" customHeight="1" x14ac:dyDescent="0.2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</row>
    <row r="856" spans="1:11" ht="15.75" customHeight="1" x14ac:dyDescent="0.2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</row>
    <row r="857" spans="1:11" ht="15.75" customHeight="1" x14ac:dyDescent="0.2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</row>
    <row r="858" spans="1:11" ht="15.75" customHeight="1" x14ac:dyDescent="0.2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</row>
    <row r="859" spans="1:11" ht="15.75" customHeight="1" x14ac:dyDescent="0.2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</row>
    <row r="860" spans="1:11" ht="15.75" customHeight="1" x14ac:dyDescent="0.2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</row>
    <row r="861" spans="1:11" ht="15.75" customHeight="1" x14ac:dyDescent="0.2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</row>
    <row r="862" spans="1:11" ht="15.75" customHeight="1" x14ac:dyDescent="0.2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</row>
    <row r="863" spans="1:11" ht="15.75" customHeight="1" x14ac:dyDescent="0.2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</row>
    <row r="864" spans="1:11" ht="15.75" customHeight="1" x14ac:dyDescent="0.2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</row>
    <row r="865" spans="1:11" ht="15.75" customHeight="1" x14ac:dyDescent="0.2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</row>
    <row r="866" spans="1:11" ht="15.75" customHeight="1" x14ac:dyDescent="0.2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</row>
    <row r="867" spans="1:11" ht="15.75" customHeight="1" x14ac:dyDescent="0.2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</row>
    <row r="868" spans="1:11" ht="15.75" customHeight="1" x14ac:dyDescent="0.2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</row>
    <row r="869" spans="1:11" ht="15.75" customHeight="1" x14ac:dyDescent="0.2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</row>
    <row r="870" spans="1:11" ht="15.75" customHeight="1" x14ac:dyDescent="0.2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</row>
    <row r="871" spans="1:11" ht="15.75" customHeight="1" x14ac:dyDescent="0.2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</row>
    <row r="872" spans="1:11" ht="15.75" customHeight="1" x14ac:dyDescent="0.2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</row>
    <row r="873" spans="1:11" ht="15.75" customHeight="1" x14ac:dyDescent="0.2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</row>
    <row r="874" spans="1:11" ht="15.75" customHeight="1" x14ac:dyDescent="0.2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</row>
    <row r="875" spans="1:11" ht="15.75" customHeight="1" x14ac:dyDescent="0.2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</row>
    <row r="876" spans="1:11" ht="15.75" customHeight="1" x14ac:dyDescent="0.2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</row>
    <row r="877" spans="1:11" ht="15.75" customHeight="1" x14ac:dyDescent="0.2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</row>
    <row r="878" spans="1:11" ht="15.75" customHeight="1" x14ac:dyDescent="0.2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</row>
    <row r="879" spans="1:11" ht="15.75" customHeight="1" x14ac:dyDescent="0.2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</row>
    <row r="880" spans="1:11" ht="15.75" customHeight="1" x14ac:dyDescent="0.2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</row>
    <row r="881" spans="1:11" ht="15.75" customHeight="1" x14ac:dyDescent="0.2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</row>
    <row r="882" spans="1:11" ht="15.75" customHeight="1" x14ac:dyDescent="0.2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</row>
    <row r="883" spans="1:11" ht="15.75" customHeight="1" x14ac:dyDescent="0.2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</row>
    <row r="884" spans="1:11" ht="15.75" customHeight="1" x14ac:dyDescent="0.2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</row>
    <row r="885" spans="1:11" ht="15.75" customHeight="1" x14ac:dyDescent="0.2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</row>
    <row r="886" spans="1:11" ht="15.75" customHeight="1" x14ac:dyDescent="0.2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</row>
    <row r="887" spans="1:11" ht="15.75" customHeight="1" x14ac:dyDescent="0.2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</row>
    <row r="888" spans="1:11" ht="15.75" customHeight="1" x14ac:dyDescent="0.2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</row>
    <row r="889" spans="1:11" ht="15.75" customHeight="1" x14ac:dyDescent="0.2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</row>
    <row r="890" spans="1:11" ht="15.75" customHeight="1" x14ac:dyDescent="0.2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</row>
    <row r="891" spans="1:11" ht="15.75" customHeight="1" x14ac:dyDescent="0.2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</row>
    <row r="892" spans="1:11" ht="15.75" customHeight="1" x14ac:dyDescent="0.2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</row>
    <row r="893" spans="1:11" ht="15.75" customHeight="1" x14ac:dyDescent="0.2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</row>
    <row r="894" spans="1:11" ht="15.75" customHeight="1" x14ac:dyDescent="0.2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</row>
    <row r="895" spans="1:11" ht="15.75" customHeight="1" x14ac:dyDescent="0.2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</row>
    <row r="896" spans="1:11" ht="15.75" customHeight="1" x14ac:dyDescent="0.2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</row>
    <row r="897" spans="1:11" ht="15.75" customHeight="1" x14ac:dyDescent="0.2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</row>
    <row r="898" spans="1:11" ht="15.75" customHeight="1" x14ac:dyDescent="0.2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</row>
    <row r="899" spans="1:11" ht="15.75" customHeight="1" x14ac:dyDescent="0.2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</row>
    <row r="900" spans="1:11" ht="15.75" customHeight="1" x14ac:dyDescent="0.2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</row>
    <row r="901" spans="1:11" ht="15.75" customHeight="1" x14ac:dyDescent="0.2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</row>
    <row r="902" spans="1:11" ht="15.75" customHeight="1" x14ac:dyDescent="0.2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</row>
    <row r="903" spans="1:11" ht="15.75" customHeight="1" x14ac:dyDescent="0.2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</row>
    <row r="904" spans="1:11" ht="15.75" customHeight="1" x14ac:dyDescent="0.2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</row>
    <row r="905" spans="1:11" ht="15.75" customHeight="1" x14ac:dyDescent="0.2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</row>
    <row r="906" spans="1:11" ht="15.75" customHeight="1" x14ac:dyDescent="0.2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</row>
    <row r="907" spans="1:11" ht="15.75" customHeight="1" x14ac:dyDescent="0.2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</row>
    <row r="908" spans="1:11" ht="15.75" customHeight="1" x14ac:dyDescent="0.2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</row>
    <row r="909" spans="1:11" ht="15.75" customHeight="1" x14ac:dyDescent="0.2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</row>
    <row r="910" spans="1:11" ht="15.75" customHeight="1" x14ac:dyDescent="0.2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</row>
    <row r="911" spans="1:11" ht="15.75" customHeight="1" x14ac:dyDescent="0.2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</row>
    <row r="912" spans="1:11" ht="15.75" customHeight="1" x14ac:dyDescent="0.2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</row>
    <row r="913" spans="1:11" ht="15.75" customHeight="1" x14ac:dyDescent="0.2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</row>
    <row r="914" spans="1:11" ht="15.75" customHeight="1" x14ac:dyDescent="0.2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</row>
    <row r="915" spans="1:11" ht="15.75" customHeight="1" x14ac:dyDescent="0.2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</row>
    <row r="916" spans="1:11" ht="15.75" customHeight="1" x14ac:dyDescent="0.2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</row>
    <row r="917" spans="1:11" ht="15.75" customHeight="1" x14ac:dyDescent="0.2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</row>
    <row r="918" spans="1:11" ht="15.75" customHeight="1" x14ac:dyDescent="0.2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</row>
    <row r="919" spans="1:11" ht="15.75" customHeight="1" x14ac:dyDescent="0.2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</row>
    <row r="920" spans="1:11" ht="15.75" customHeight="1" x14ac:dyDescent="0.2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</row>
    <row r="921" spans="1:11" ht="15.75" customHeight="1" x14ac:dyDescent="0.2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</row>
    <row r="922" spans="1:11" ht="15.75" customHeight="1" x14ac:dyDescent="0.2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</row>
    <row r="923" spans="1:11" ht="15.75" customHeight="1" x14ac:dyDescent="0.2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</row>
    <row r="924" spans="1:11" ht="15.75" customHeight="1" x14ac:dyDescent="0.2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</row>
    <row r="925" spans="1:11" ht="15.75" customHeight="1" x14ac:dyDescent="0.2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</row>
    <row r="926" spans="1:11" ht="15.75" customHeight="1" x14ac:dyDescent="0.2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</row>
    <row r="927" spans="1:11" ht="15.75" customHeight="1" x14ac:dyDescent="0.2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</row>
    <row r="928" spans="1:11" ht="15.75" customHeight="1" x14ac:dyDescent="0.2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</row>
    <row r="929" spans="1:11" ht="15.75" customHeight="1" x14ac:dyDescent="0.2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</row>
    <row r="930" spans="1:11" ht="15.75" customHeight="1" x14ac:dyDescent="0.2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</row>
    <row r="931" spans="1:11" ht="15.75" customHeight="1" x14ac:dyDescent="0.2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</row>
    <row r="932" spans="1:11" ht="15.75" customHeight="1" x14ac:dyDescent="0.2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</row>
    <row r="933" spans="1:11" ht="15.75" customHeight="1" x14ac:dyDescent="0.2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</row>
    <row r="934" spans="1:11" ht="15.75" customHeight="1" x14ac:dyDescent="0.2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</row>
    <row r="935" spans="1:11" ht="15.75" customHeight="1" x14ac:dyDescent="0.2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</row>
    <row r="936" spans="1:11" ht="15.75" customHeight="1" x14ac:dyDescent="0.2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</row>
    <row r="937" spans="1:11" ht="15.75" customHeight="1" x14ac:dyDescent="0.2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</row>
    <row r="938" spans="1:11" ht="15.75" customHeight="1" x14ac:dyDescent="0.2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</row>
    <row r="939" spans="1:11" ht="15.75" customHeight="1" x14ac:dyDescent="0.2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</row>
    <row r="940" spans="1:11" ht="15.75" customHeight="1" x14ac:dyDescent="0.2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</row>
    <row r="941" spans="1:11" ht="15.75" customHeight="1" x14ac:dyDescent="0.2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</row>
    <row r="942" spans="1:11" ht="15.75" customHeight="1" x14ac:dyDescent="0.2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</row>
    <row r="943" spans="1:11" ht="15.75" customHeight="1" x14ac:dyDescent="0.2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</row>
    <row r="944" spans="1:11" ht="15.75" customHeight="1" x14ac:dyDescent="0.2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</row>
    <row r="945" spans="1:11" ht="15.75" customHeight="1" x14ac:dyDescent="0.2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</row>
    <row r="946" spans="1:11" ht="15.75" customHeight="1" x14ac:dyDescent="0.2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</row>
    <row r="947" spans="1:11" ht="15.75" customHeight="1" x14ac:dyDescent="0.2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</row>
    <row r="948" spans="1:11" ht="15.75" customHeight="1" x14ac:dyDescent="0.2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</row>
    <row r="949" spans="1:11" ht="15.75" customHeight="1" x14ac:dyDescent="0.2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</row>
    <row r="950" spans="1:11" ht="15.75" customHeight="1" x14ac:dyDescent="0.2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</row>
    <row r="951" spans="1:11" ht="15.75" customHeight="1" x14ac:dyDescent="0.2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</row>
    <row r="952" spans="1:11" ht="15.75" customHeight="1" x14ac:dyDescent="0.2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</row>
    <row r="953" spans="1:11" ht="15.75" customHeight="1" x14ac:dyDescent="0.2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</row>
    <row r="954" spans="1:11" ht="15.75" customHeight="1" x14ac:dyDescent="0.2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</row>
    <row r="955" spans="1:11" ht="15.75" customHeight="1" x14ac:dyDescent="0.2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</row>
    <row r="956" spans="1:11" ht="15.75" customHeight="1" x14ac:dyDescent="0.2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</row>
    <row r="957" spans="1:11" ht="15.75" customHeight="1" x14ac:dyDescent="0.2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</row>
    <row r="958" spans="1:11" ht="15.75" customHeight="1" x14ac:dyDescent="0.2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</row>
    <row r="959" spans="1:11" ht="15.75" customHeight="1" x14ac:dyDescent="0.2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</row>
    <row r="960" spans="1:11" ht="15.75" customHeight="1" x14ac:dyDescent="0.2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</row>
    <row r="961" spans="1:11" ht="15.75" customHeight="1" x14ac:dyDescent="0.2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</row>
    <row r="962" spans="1:11" ht="15.75" customHeight="1" x14ac:dyDescent="0.2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</row>
    <row r="963" spans="1:11" ht="15.75" customHeight="1" x14ac:dyDescent="0.2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</row>
    <row r="964" spans="1:11" ht="15.75" customHeight="1" x14ac:dyDescent="0.2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</row>
    <row r="965" spans="1:11" ht="15.75" customHeight="1" x14ac:dyDescent="0.2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</row>
    <row r="966" spans="1:11" ht="15.75" customHeight="1" x14ac:dyDescent="0.2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</row>
    <row r="967" spans="1:11" ht="15.75" customHeight="1" x14ac:dyDescent="0.2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</row>
    <row r="968" spans="1:11" ht="15.75" customHeight="1" x14ac:dyDescent="0.2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</row>
    <row r="969" spans="1:11" ht="15.75" customHeight="1" x14ac:dyDescent="0.2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</row>
    <row r="970" spans="1:11" ht="15.75" customHeight="1" x14ac:dyDescent="0.2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</row>
    <row r="971" spans="1:11" ht="15.75" customHeight="1" x14ac:dyDescent="0.2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</row>
    <row r="972" spans="1:11" ht="15.75" customHeight="1" x14ac:dyDescent="0.2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</row>
    <row r="973" spans="1:11" ht="15.75" customHeight="1" x14ac:dyDescent="0.2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</row>
    <row r="974" spans="1:11" ht="15.75" customHeight="1" x14ac:dyDescent="0.2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</row>
    <row r="975" spans="1:11" ht="15.75" customHeight="1" x14ac:dyDescent="0.2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</row>
    <row r="976" spans="1:11" ht="15.75" customHeight="1" x14ac:dyDescent="0.2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</row>
    <row r="977" spans="1:11" ht="15.75" customHeight="1" x14ac:dyDescent="0.2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</row>
    <row r="978" spans="1:11" ht="15.75" customHeight="1" x14ac:dyDescent="0.2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</row>
    <row r="979" spans="1:11" ht="15.75" customHeight="1" x14ac:dyDescent="0.2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</row>
    <row r="980" spans="1:11" ht="15.75" customHeight="1" x14ac:dyDescent="0.2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</row>
    <row r="981" spans="1:11" ht="15.75" customHeight="1" x14ac:dyDescent="0.2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</row>
    <row r="982" spans="1:11" ht="15.75" customHeight="1" x14ac:dyDescent="0.2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</row>
    <row r="983" spans="1:11" ht="15.75" customHeight="1" x14ac:dyDescent="0.2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</row>
    <row r="984" spans="1:11" ht="15.75" customHeight="1" x14ac:dyDescent="0.2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</row>
    <row r="985" spans="1:11" ht="15.75" customHeight="1" x14ac:dyDescent="0.2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</row>
    <row r="986" spans="1:11" ht="15.75" customHeight="1" x14ac:dyDescent="0.2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</row>
    <row r="987" spans="1:11" ht="15.75" customHeight="1" x14ac:dyDescent="0.2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</row>
    <row r="988" spans="1:11" ht="15.75" customHeight="1" x14ac:dyDescent="0.2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</row>
    <row r="989" spans="1:11" ht="15.75" customHeight="1" x14ac:dyDescent="0.2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</row>
    <row r="990" spans="1:11" ht="15.75" customHeight="1" x14ac:dyDescent="0.2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</row>
    <row r="991" spans="1:11" ht="15.75" customHeight="1" x14ac:dyDescent="0.2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</row>
    <row r="992" spans="1:11" ht="15.75" customHeight="1" x14ac:dyDescent="0.2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</row>
    <row r="993" spans="1:11" ht="15.75" customHeight="1" x14ac:dyDescent="0.2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</row>
    <row r="994" spans="1:11" ht="15.75" customHeight="1" x14ac:dyDescent="0.2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</row>
    <row r="995" spans="1:11" ht="15.75" customHeight="1" x14ac:dyDescent="0.2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</row>
    <row r="996" spans="1:11" ht="15.75" customHeight="1" x14ac:dyDescent="0.2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</row>
    <row r="997" spans="1:11" ht="15.75" customHeight="1" x14ac:dyDescent="0.2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</row>
    <row r="998" spans="1:11" ht="15.75" customHeight="1" x14ac:dyDescent="0.25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</row>
    <row r="999" spans="1:11" ht="15.75" customHeight="1" x14ac:dyDescent="0.25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</row>
    <row r="1000" spans="1:11" ht="15.75" customHeight="1" x14ac:dyDescent="0.2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</row>
    <row r="1001" spans="1:11" ht="15.75" customHeight="1" x14ac:dyDescent="0.25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</row>
    <row r="1002" spans="1:11" ht="15.75" customHeight="1" x14ac:dyDescent="0.25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</row>
    <row r="1003" spans="1:11" ht="15.75" customHeight="1" x14ac:dyDescent="0.25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</row>
    <row r="1004" spans="1:11" ht="15.75" customHeight="1" x14ac:dyDescent="0.25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</row>
    <row r="1005" spans="1:11" ht="15.75" customHeight="1" x14ac:dyDescent="0.25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</row>
    <row r="1006" spans="1:11" ht="15.75" customHeight="1" x14ac:dyDescent="0.25">
      <c r="A1006" s="15"/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</row>
    <row r="1007" spans="1:11" ht="15.75" customHeight="1" x14ac:dyDescent="0.25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</row>
    <row r="1008" spans="1:11" ht="15.75" customHeight="1" x14ac:dyDescent="0.25">
      <c r="A1008" s="15"/>
      <c r="B1008" s="15"/>
      <c r="C1008" s="15"/>
      <c r="D1008" s="15"/>
      <c r="E1008" s="15"/>
      <c r="F1008" s="15"/>
      <c r="G1008" s="15"/>
      <c r="H1008" s="15"/>
      <c r="I1008" s="15"/>
      <c r="J1008" s="15"/>
      <c r="K1008" s="15"/>
    </row>
    <row r="1009" spans="1:11" ht="15.75" customHeight="1" x14ac:dyDescent="0.25">
      <c r="A1009" s="15"/>
      <c r="B1009" s="15"/>
      <c r="C1009" s="15"/>
      <c r="D1009" s="15"/>
      <c r="E1009" s="15"/>
      <c r="F1009" s="15"/>
      <c r="G1009" s="15"/>
      <c r="H1009" s="15"/>
      <c r="I1009" s="15"/>
      <c r="J1009" s="15"/>
      <c r="K1009" s="15"/>
    </row>
    <row r="1010" spans="1:11" ht="15.75" customHeight="1" x14ac:dyDescent="0.25">
      <c r="A1010" s="15"/>
      <c r="B1010" s="15"/>
      <c r="C1010" s="15"/>
      <c r="D1010" s="15"/>
      <c r="E1010" s="15"/>
      <c r="F1010" s="15"/>
      <c r="G1010" s="15"/>
      <c r="H1010" s="15"/>
      <c r="I1010" s="15"/>
      <c r="J1010" s="15"/>
      <c r="K1010" s="15"/>
    </row>
    <row r="1011" spans="1:11" ht="15.75" customHeight="1" x14ac:dyDescent="0.25">
      <c r="A1011" s="15"/>
      <c r="B1011" s="15"/>
      <c r="C1011" s="15"/>
      <c r="D1011" s="15"/>
      <c r="E1011" s="15"/>
      <c r="F1011" s="15"/>
      <c r="G1011" s="15"/>
      <c r="H1011" s="15"/>
      <c r="I1011" s="15"/>
      <c r="J1011" s="15"/>
      <c r="K1011" s="15"/>
    </row>
    <row r="1012" spans="1:11" ht="15.75" customHeight="1" x14ac:dyDescent="0.25">
      <c r="A1012" s="15"/>
      <c r="B1012" s="15"/>
      <c r="C1012" s="15"/>
      <c r="D1012" s="15"/>
      <c r="E1012" s="15"/>
      <c r="F1012" s="15"/>
      <c r="G1012" s="15"/>
      <c r="H1012" s="15"/>
      <c r="I1012" s="15"/>
      <c r="J1012" s="15"/>
      <c r="K1012" s="15"/>
    </row>
    <row r="1013" spans="1:11" ht="15.75" customHeight="1" x14ac:dyDescent="0.25">
      <c r="A1013" s="15"/>
      <c r="B1013" s="15"/>
      <c r="C1013" s="15"/>
      <c r="D1013" s="15"/>
      <c r="E1013" s="15"/>
      <c r="F1013" s="15"/>
      <c r="G1013" s="15"/>
      <c r="H1013" s="15"/>
      <c r="I1013" s="15"/>
      <c r="J1013" s="15"/>
      <c r="K1013" s="15"/>
    </row>
    <row r="1014" spans="1:11" ht="15.75" customHeight="1" x14ac:dyDescent="0.25">
      <c r="A1014" s="15"/>
      <c r="B1014" s="15"/>
      <c r="C1014" s="15"/>
      <c r="D1014" s="15"/>
      <c r="E1014" s="15"/>
      <c r="F1014" s="15"/>
      <c r="G1014" s="15"/>
      <c r="H1014" s="15"/>
      <c r="I1014" s="15"/>
      <c r="J1014" s="15"/>
      <c r="K1014" s="15"/>
    </row>
    <row r="1015" spans="1:11" ht="15.75" customHeight="1" x14ac:dyDescent="0.25">
      <c r="A1015" s="15"/>
      <c r="B1015" s="15"/>
      <c r="C1015" s="15"/>
      <c r="D1015" s="15"/>
      <c r="E1015" s="15"/>
      <c r="F1015" s="15"/>
      <c r="G1015" s="15"/>
      <c r="H1015" s="15"/>
      <c r="I1015" s="15"/>
      <c r="J1015" s="15"/>
      <c r="K1015" s="15"/>
    </row>
    <row r="1016" spans="1:11" ht="15.75" customHeight="1" x14ac:dyDescent="0.25">
      <c r="A1016" s="15"/>
      <c r="B1016" s="15"/>
      <c r="C1016" s="15"/>
      <c r="D1016" s="15"/>
      <c r="E1016" s="15"/>
      <c r="F1016" s="15"/>
      <c r="G1016" s="15"/>
      <c r="H1016" s="15"/>
      <c r="I1016" s="15"/>
      <c r="J1016" s="15"/>
      <c r="K1016" s="15"/>
    </row>
    <row r="1017" spans="1:11" ht="15.75" customHeight="1" x14ac:dyDescent="0.25">
      <c r="A1017" s="15"/>
      <c r="B1017" s="15"/>
      <c r="C1017" s="15"/>
      <c r="D1017" s="15"/>
      <c r="E1017" s="15"/>
      <c r="F1017" s="15"/>
      <c r="G1017" s="15"/>
      <c r="H1017" s="15"/>
      <c r="I1017" s="15"/>
      <c r="J1017" s="15"/>
      <c r="K1017" s="15"/>
    </row>
    <row r="1018" spans="1:11" ht="15.75" customHeight="1" x14ac:dyDescent="0.25">
      <c r="A1018" s="15"/>
      <c r="B1018" s="15"/>
      <c r="C1018" s="15"/>
      <c r="D1018" s="15"/>
      <c r="E1018" s="15"/>
      <c r="F1018" s="15"/>
      <c r="G1018" s="15"/>
      <c r="H1018" s="15"/>
      <c r="I1018" s="15"/>
      <c r="J1018" s="15"/>
      <c r="K1018" s="15"/>
    </row>
    <row r="1019" spans="1:11" ht="15.75" customHeight="1" x14ac:dyDescent="0.25">
      <c r="A1019" s="15"/>
      <c r="B1019" s="15"/>
      <c r="C1019" s="15"/>
      <c r="D1019" s="15"/>
      <c r="E1019" s="15"/>
      <c r="F1019" s="15"/>
      <c r="G1019" s="15"/>
      <c r="H1019" s="15"/>
      <c r="I1019" s="15"/>
      <c r="J1019" s="15"/>
      <c r="K1019" s="15"/>
    </row>
    <row r="1020" spans="1:11" ht="15.75" customHeight="1" x14ac:dyDescent="0.25">
      <c r="A1020" s="15"/>
      <c r="B1020" s="15"/>
      <c r="C1020" s="15"/>
      <c r="D1020" s="15"/>
      <c r="E1020" s="15"/>
      <c r="F1020" s="15"/>
      <c r="G1020" s="15"/>
      <c r="H1020" s="15"/>
      <c r="I1020" s="15"/>
      <c r="J1020" s="15"/>
      <c r="K1020" s="15"/>
    </row>
    <row r="1021" spans="1:11" ht="15.75" customHeight="1" x14ac:dyDescent="0.25">
      <c r="A1021" s="15"/>
      <c r="B1021" s="15"/>
      <c r="C1021" s="15"/>
      <c r="D1021" s="15"/>
      <c r="E1021" s="15"/>
      <c r="F1021" s="15"/>
      <c r="G1021" s="15"/>
      <c r="H1021" s="15"/>
      <c r="I1021" s="15"/>
      <c r="J1021" s="15"/>
      <c r="K1021" s="15"/>
    </row>
    <row r="1022" spans="1:11" ht="15.75" customHeight="1" x14ac:dyDescent="0.25">
      <c r="A1022" s="15"/>
      <c r="B1022" s="15"/>
      <c r="C1022" s="15"/>
      <c r="D1022" s="15"/>
      <c r="E1022" s="15"/>
      <c r="F1022" s="15"/>
      <c r="G1022" s="15"/>
      <c r="H1022" s="15"/>
      <c r="I1022" s="15"/>
      <c r="J1022" s="15"/>
      <c r="K1022" s="15"/>
    </row>
    <row r="1023" spans="1:11" ht="15.75" customHeight="1" x14ac:dyDescent="0.25">
      <c r="A1023" s="15"/>
      <c r="B1023" s="15"/>
      <c r="C1023" s="15"/>
      <c r="D1023" s="15"/>
      <c r="E1023" s="15"/>
      <c r="F1023" s="15"/>
      <c r="G1023" s="15"/>
      <c r="H1023" s="15"/>
      <c r="I1023" s="15"/>
      <c r="J1023" s="15"/>
      <c r="K1023" s="15"/>
    </row>
    <row r="1024" spans="1:11" ht="15.75" customHeight="1" x14ac:dyDescent="0.25">
      <c r="A1024" s="15"/>
      <c r="B1024" s="15"/>
      <c r="C1024" s="15"/>
      <c r="D1024" s="15"/>
      <c r="E1024" s="15"/>
      <c r="F1024" s="15"/>
      <c r="G1024" s="15"/>
      <c r="H1024" s="15"/>
      <c r="I1024" s="15"/>
      <c r="J1024" s="15"/>
      <c r="K1024" s="15"/>
    </row>
    <row r="1025" spans="1:11" ht="15.75" customHeight="1" x14ac:dyDescent="0.25">
      <c r="A1025" s="15"/>
      <c r="B1025" s="15"/>
      <c r="C1025" s="15"/>
      <c r="D1025" s="15"/>
      <c r="E1025" s="15"/>
      <c r="F1025" s="15"/>
      <c r="G1025" s="15"/>
      <c r="H1025" s="15"/>
      <c r="I1025" s="15"/>
      <c r="J1025" s="15"/>
      <c r="K1025" s="15"/>
    </row>
    <row r="1026" spans="1:11" ht="15.75" customHeight="1" x14ac:dyDescent="0.25">
      <c r="A1026" s="15"/>
      <c r="B1026" s="15"/>
      <c r="C1026" s="15"/>
      <c r="D1026" s="15"/>
      <c r="E1026" s="15"/>
      <c r="F1026" s="15"/>
      <c r="G1026" s="15"/>
      <c r="H1026" s="15"/>
      <c r="I1026" s="15"/>
      <c r="J1026" s="15"/>
      <c r="K1026" s="15"/>
    </row>
    <row r="1027" spans="1:11" ht="15.75" customHeight="1" x14ac:dyDescent="0.25">
      <c r="A1027" s="15"/>
      <c r="B1027" s="15"/>
      <c r="C1027" s="15"/>
      <c r="D1027" s="15"/>
      <c r="E1027" s="15"/>
      <c r="F1027" s="15"/>
      <c r="G1027" s="15"/>
      <c r="H1027" s="15"/>
      <c r="I1027" s="15"/>
      <c r="J1027" s="15"/>
      <c r="K1027" s="15"/>
    </row>
    <row r="1028" spans="1:11" ht="15.75" customHeight="1" x14ac:dyDescent="0.25">
      <c r="A1028" s="15"/>
      <c r="B1028" s="15"/>
      <c r="C1028" s="15"/>
      <c r="D1028" s="15"/>
      <c r="E1028" s="15"/>
      <c r="F1028" s="15"/>
      <c r="G1028" s="15"/>
      <c r="H1028" s="15"/>
      <c r="I1028" s="15"/>
      <c r="J1028" s="15"/>
      <c r="K1028" s="15"/>
    </row>
    <row r="1029" spans="1:11" ht="15.75" customHeight="1" x14ac:dyDescent="0.25">
      <c r="A1029" s="15"/>
      <c r="B1029" s="15"/>
      <c r="C1029" s="15"/>
      <c r="D1029" s="15"/>
      <c r="E1029" s="15"/>
      <c r="F1029" s="15"/>
      <c r="G1029" s="15"/>
      <c r="H1029" s="15"/>
      <c r="I1029" s="15"/>
      <c r="J1029" s="15"/>
      <c r="K1029" s="15"/>
    </row>
    <row r="1030" spans="1:11" ht="15.75" customHeight="1" x14ac:dyDescent="0.25">
      <c r="A1030" s="15"/>
      <c r="B1030" s="15"/>
      <c r="C1030" s="15"/>
      <c r="D1030" s="15"/>
      <c r="E1030" s="15"/>
      <c r="F1030" s="15"/>
      <c r="G1030" s="15"/>
      <c r="H1030" s="15"/>
      <c r="I1030" s="15"/>
      <c r="J1030" s="15"/>
      <c r="K1030" s="15"/>
    </row>
    <row r="1031" spans="1:11" ht="15.75" customHeight="1" x14ac:dyDescent="0.25">
      <c r="A1031" s="15"/>
      <c r="B1031" s="15"/>
      <c r="C1031" s="15"/>
      <c r="D1031" s="15"/>
      <c r="E1031" s="15"/>
      <c r="F1031" s="15"/>
      <c r="G1031" s="15"/>
      <c r="H1031" s="15"/>
      <c r="I1031" s="15"/>
      <c r="J1031" s="15"/>
      <c r="K1031" s="15"/>
    </row>
    <row r="1032" spans="1:11" ht="15.75" customHeight="1" x14ac:dyDescent="0.25">
      <c r="A1032" s="15"/>
      <c r="B1032" s="15"/>
      <c r="C1032" s="15"/>
      <c r="D1032" s="15"/>
      <c r="E1032" s="15"/>
      <c r="F1032" s="15"/>
      <c r="G1032" s="15"/>
      <c r="H1032" s="15"/>
      <c r="I1032" s="15"/>
      <c r="J1032" s="15"/>
      <c r="K1032" s="15"/>
    </row>
    <row r="1033" spans="1:11" ht="15.75" customHeight="1" x14ac:dyDescent="0.25">
      <c r="A1033" s="15"/>
      <c r="B1033" s="15"/>
      <c r="C1033" s="15"/>
      <c r="D1033" s="15"/>
      <c r="E1033" s="15"/>
      <c r="F1033" s="15"/>
      <c r="G1033" s="15"/>
      <c r="H1033" s="15"/>
      <c r="I1033" s="15"/>
      <c r="J1033" s="15"/>
      <c r="K1033" s="15"/>
    </row>
    <row r="1034" spans="1:11" ht="15.75" customHeight="1" x14ac:dyDescent="0.25">
      <c r="A1034" s="15"/>
      <c r="B1034" s="15"/>
      <c r="C1034" s="15"/>
      <c r="D1034" s="15"/>
      <c r="E1034" s="15"/>
      <c r="F1034" s="15"/>
      <c r="G1034" s="15"/>
      <c r="H1034" s="15"/>
      <c r="I1034" s="15"/>
      <c r="J1034" s="15"/>
      <c r="K1034" s="15"/>
    </row>
    <row r="1035" spans="1:11" ht="15.75" customHeight="1" x14ac:dyDescent="0.25">
      <c r="A1035" s="15"/>
      <c r="B1035" s="15"/>
      <c r="C1035" s="15"/>
      <c r="D1035" s="15"/>
      <c r="E1035" s="15"/>
      <c r="F1035" s="15"/>
      <c r="G1035" s="15"/>
      <c r="H1035" s="15"/>
      <c r="I1035" s="15"/>
      <c r="J1035" s="15"/>
      <c r="K1035" s="15"/>
    </row>
    <row r="1036" spans="1:11" ht="15.75" customHeight="1" x14ac:dyDescent="0.25">
      <c r="A1036" s="15"/>
      <c r="B1036" s="15"/>
      <c r="C1036" s="15"/>
      <c r="D1036" s="15"/>
      <c r="E1036" s="15"/>
      <c r="F1036" s="15"/>
      <c r="G1036" s="15"/>
      <c r="H1036" s="15"/>
      <c r="I1036" s="15"/>
      <c r="J1036" s="15"/>
      <c r="K1036" s="15"/>
    </row>
    <row r="1037" spans="1:11" ht="15.75" customHeight="1" x14ac:dyDescent="0.25">
      <c r="A1037" s="15"/>
      <c r="B1037" s="15"/>
      <c r="C1037" s="15"/>
      <c r="D1037" s="15"/>
      <c r="E1037" s="15"/>
      <c r="F1037" s="15"/>
      <c r="G1037" s="15"/>
      <c r="H1037" s="15"/>
      <c r="I1037" s="15"/>
      <c r="J1037" s="15"/>
      <c r="K1037" s="15"/>
    </row>
    <row r="1038" spans="1:11" ht="15.75" customHeight="1" x14ac:dyDescent="0.25">
      <c r="A1038" s="15"/>
      <c r="B1038" s="15"/>
      <c r="C1038" s="15"/>
      <c r="D1038" s="15"/>
      <c r="E1038" s="15"/>
      <c r="F1038" s="15"/>
      <c r="G1038" s="15"/>
      <c r="H1038" s="15"/>
      <c r="I1038" s="15"/>
      <c r="J1038" s="15"/>
      <c r="K1038" s="15"/>
    </row>
    <row r="1039" spans="1:11" ht="15.75" customHeight="1" x14ac:dyDescent="0.25">
      <c r="A1039" s="15"/>
      <c r="B1039" s="15"/>
      <c r="C1039" s="15"/>
      <c r="D1039" s="15"/>
      <c r="E1039" s="15"/>
      <c r="F1039" s="15"/>
      <c r="G1039" s="15"/>
      <c r="H1039" s="15"/>
      <c r="I1039" s="15"/>
      <c r="J1039" s="15"/>
      <c r="K1039" s="15"/>
    </row>
    <row r="1040" spans="1:11" ht="15.75" customHeight="1" x14ac:dyDescent="0.25">
      <c r="A1040" s="15"/>
      <c r="B1040" s="15"/>
      <c r="C1040" s="15"/>
      <c r="D1040" s="15"/>
      <c r="E1040" s="15"/>
      <c r="F1040" s="15"/>
      <c r="G1040" s="15"/>
      <c r="H1040" s="15"/>
      <c r="I1040" s="15"/>
      <c r="J1040" s="15"/>
      <c r="K1040" s="15"/>
    </row>
    <row r="1041" spans="1:11" ht="15.75" customHeight="1" x14ac:dyDescent="0.25">
      <c r="A1041" s="15"/>
      <c r="B1041" s="15"/>
      <c r="C1041" s="15"/>
      <c r="D1041" s="15"/>
      <c r="E1041" s="15"/>
      <c r="F1041" s="15"/>
      <c r="G1041" s="15"/>
      <c r="H1041" s="15"/>
      <c r="I1041" s="15"/>
      <c r="J1041" s="15"/>
      <c r="K1041" s="15"/>
    </row>
    <row r="1042" spans="1:11" ht="15.75" customHeight="1" x14ac:dyDescent="0.25">
      <c r="A1042" s="15"/>
      <c r="B1042" s="15"/>
      <c r="C1042" s="15"/>
      <c r="D1042" s="15"/>
      <c r="E1042" s="15"/>
      <c r="F1042" s="15"/>
      <c r="G1042" s="15"/>
      <c r="H1042" s="15"/>
      <c r="I1042" s="15"/>
      <c r="J1042" s="15"/>
      <c r="K1042" s="15"/>
    </row>
    <row r="1043" spans="1:11" ht="15.75" customHeight="1" x14ac:dyDescent="0.25">
      <c r="A1043" s="15"/>
      <c r="B1043" s="15"/>
      <c r="C1043" s="15"/>
      <c r="D1043" s="15"/>
      <c r="E1043" s="15"/>
      <c r="F1043" s="15"/>
      <c r="G1043" s="15"/>
      <c r="H1043" s="15"/>
      <c r="I1043" s="15"/>
      <c r="J1043" s="15"/>
      <c r="K1043" s="15"/>
    </row>
    <row r="1044" spans="1:11" ht="15.75" customHeight="1" x14ac:dyDescent="0.25">
      <c r="A1044" s="15"/>
      <c r="B1044" s="15"/>
      <c r="C1044" s="15"/>
      <c r="D1044" s="15"/>
      <c r="E1044" s="15"/>
      <c r="F1044" s="15"/>
      <c r="G1044" s="15"/>
      <c r="H1044" s="15"/>
      <c r="I1044" s="15"/>
      <c r="J1044" s="15"/>
      <c r="K1044" s="15"/>
    </row>
    <row r="1045" spans="1:11" ht="15.75" customHeight="1" x14ac:dyDescent="0.25">
      <c r="A1045" s="15"/>
      <c r="B1045" s="15"/>
      <c r="C1045" s="15"/>
      <c r="D1045" s="15"/>
      <c r="E1045" s="15"/>
      <c r="F1045" s="15"/>
      <c r="G1045" s="15"/>
      <c r="H1045" s="15"/>
      <c r="I1045" s="15"/>
      <c r="J1045" s="15"/>
      <c r="K1045" s="15"/>
    </row>
    <row r="1046" spans="1:11" ht="15.75" customHeight="1" x14ac:dyDescent="0.25">
      <c r="A1046" s="15"/>
      <c r="B1046" s="15"/>
      <c r="C1046" s="15"/>
      <c r="D1046" s="15"/>
      <c r="E1046" s="15"/>
      <c r="F1046" s="15"/>
      <c r="G1046" s="15"/>
      <c r="H1046" s="15"/>
      <c r="I1046" s="15"/>
      <c r="J1046" s="15"/>
      <c r="K1046" s="15"/>
    </row>
    <row r="1047" spans="1:11" ht="15.75" customHeight="1" x14ac:dyDescent="0.25">
      <c r="A1047" s="15"/>
      <c r="B1047" s="15"/>
      <c r="C1047" s="15"/>
      <c r="D1047" s="15"/>
      <c r="E1047" s="15"/>
      <c r="F1047" s="15"/>
      <c r="G1047" s="15"/>
      <c r="H1047" s="15"/>
      <c r="I1047" s="15"/>
      <c r="J1047" s="15"/>
      <c r="K1047" s="15"/>
    </row>
    <row r="1048" spans="1:11" ht="15.75" customHeight="1" x14ac:dyDescent="0.25">
      <c r="A1048" s="15"/>
      <c r="B1048" s="15"/>
      <c r="C1048" s="15"/>
      <c r="D1048" s="15"/>
      <c r="E1048" s="15"/>
      <c r="F1048" s="15"/>
      <c r="G1048" s="15"/>
      <c r="H1048" s="15"/>
      <c r="I1048" s="15"/>
      <c r="J1048" s="15"/>
      <c r="K1048" s="15"/>
    </row>
    <row r="1049" spans="1:11" ht="15.75" customHeight="1" x14ac:dyDescent="0.25">
      <c r="A1049" s="15"/>
      <c r="B1049" s="15"/>
      <c r="C1049" s="15"/>
      <c r="D1049" s="15"/>
      <c r="E1049" s="15"/>
      <c r="F1049" s="15"/>
      <c r="G1049" s="15"/>
      <c r="H1049" s="15"/>
      <c r="I1049" s="15"/>
      <c r="J1049" s="15"/>
      <c r="K1049" s="15"/>
    </row>
    <row r="1050" spans="1:11" ht="15.75" customHeight="1" x14ac:dyDescent="0.25">
      <c r="A1050" s="15"/>
      <c r="B1050" s="15"/>
      <c r="C1050" s="15"/>
      <c r="D1050" s="15"/>
      <c r="E1050" s="15"/>
      <c r="F1050" s="15"/>
      <c r="G1050" s="15"/>
      <c r="H1050" s="15"/>
      <c r="I1050" s="15"/>
      <c r="J1050" s="15"/>
      <c r="K1050" s="15"/>
    </row>
    <row r="1051" spans="1:11" ht="15.75" customHeight="1" x14ac:dyDescent="0.25">
      <c r="A1051" s="15"/>
      <c r="B1051" s="15"/>
      <c r="C1051" s="15"/>
      <c r="D1051" s="15"/>
      <c r="E1051" s="15"/>
      <c r="F1051" s="15"/>
      <c r="G1051" s="15"/>
      <c r="H1051" s="15"/>
      <c r="I1051" s="15"/>
      <c r="J1051" s="15"/>
      <c r="K1051" s="15"/>
    </row>
    <row r="1052" spans="1:11" ht="15.75" customHeight="1" x14ac:dyDescent="0.25">
      <c r="A1052" s="15"/>
      <c r="B1052" s="15"/>
      <c r="C1052" s="15"/>
      <c r="D1052" s="15"/>
      <c r="E1052" s="15"/>
      <c r="F1052" s="15"/>
      <c r="G1052" s="15"/>
      <c r="H1052" s="15"/>
      <c r="I1052" s="15"/>
      <c r="J1052" s="15"/>
      <c r="K1052" s="15"/>
    </row>
    <row r="1053" spans="1:11" ht="15.75" customHeight="1" x14ac:dyDescent="0.25">
      <c r="A1053" s="15"/>
      <c r="B1053" s="15"/>
      <c r="C1053" s="15"/>
      <c r="D1053" s="15"/>
      <c r="E1053" s="15"/>
      <c r="F1053" s="15"/>
      <c r="G1053" s="15"/>
      <c r="H1053" s="15"/>
      <c r="I1053" s="15"/>
      <c r="J1053" s="15"/>
      <c r="K1053" s="15"/>
    </row>
    <row r="1054" spans="1:11" ht="15.75" customHeight="1" x14ac:dyDescent="0.25">
      <c r="A1054" s="15"/>
      <c r="B1054" s="15"/>
      <c r="C1054" s="15"/>
      <c r="D1054" s="15"/>
      <c r="E1054" s="15"/>
      <c r="F1054" s="15"/>
      <c r="G1054" s="15"/>
      <c r="H1054" s="15"/>
      <c r="I1054" s="15"/>
      <c r="J1054" s="15"/>
      <c r="K1054" s="15"/>
    </row>
    <row r="1055" spans="1:11" ht="15.75" customHeight="1" x14ac:dyDescent="0.25">
      <c r="A1055" s="15"/>
      <c r="B1055" s="15"/>
      <c r="C1055" s="15"/>
      <c r="D1055" s="15"/>
      <c r="E1055" s="15"/>
      <c r="F1055" s="15"/>
      <c r="G1055" s="15"/>
      <c r="H1055" s="15"/>
      <c r="I1055" s="15"/>
      <c r="J1055" s="15"/>
      <c r="K1055" s="15"/>
    </row>
    <row r="1056" spans="1:11" ht="15.75" customHeight="1" x14ac:dyDescent="0.25">
      <c r="A1056" s="15"/>
      <c r="B1056" s="15"/>
      <c r="C1056" s="15"/>
      <c r="D1056" s="15"/>
      <c r="E1056" s="15"/>
      <c r="F1056" s="15"/>
      <c r="G1056" s="15"/>
      <c r="H1056" s="15"/>
      <c r="I1056" s="15"/>
      <c r="J1056" s="15"/>
      <c r="K1056" s="15"/>
    </row>
    <row r="1057" spans="1:11" ht="15.75" customHeight="1" x14ac:dyDescent="0.25">
      <c r="A1057" s="15"/>
      <c r="B1057" s="15"/>
      <c r="C1057" s="15"/>
      <c r="D1057" s="15"/>
      <c r="E1057" s="15"/>
      <c r="F1057" s="15"/>
      <c r="G1057" s="15"/>
      <c r="H1057" s="15"/>
      <c r="I1057" s="15"/>
      <c r="J1057" s="15"/>
      <c r="K1057" s="15"/>
    </row>
    <row r="1058" spans="1:11" ht="15.75" customHeight="1" x14ac:dyDescent="0.25">
      <c r="A1058" s="15"/>
      <c r="B1058" s="15"/>
      <c r="C1058" s="15"/>
      <c r="D1058" s="15"/>
      <c r="E1058" s="15"/>
      <c r="F1058" s="15"/>
      <c r="G1058" s="15"/>
      <c r="H1058" s="15"/>
      <c r="I1058" s="15"/>
      <c r="J1058" s="15"/>
      <c r="K1058" s="15"/>
    </row>
    <row r="1059" spans="1:11" ht="15.75" customHeight="1" x14ac:dyDescent="0.25">
      <c r="A1059" s="15"/>
      <c r="B1059" s="15"/>
      <c r="C1059" s="15"/>
      <c r="D1059" s="15"/>
      <c r="E1059" s="15"/>
      <c r="F1059" s="15"/>
      <c r="G1059" s="15"/>
      <c r="H1059" s="15"/>
      <c r="I1059" s="15"/>
      <c r="J1059" s="15"/>
      <c r="K1059" s="15"/>
    </row>
    <row r="1060" spans="1:11" ht="15.75" customHeight="1" x14ac:dyDescent="0.25">
      <c r="A1060" s="15"/>
      <c r="B1060" s="15"/>
      <c r="C1060" s="15"/>
      <c r="D1060" s="15"/>
      <c r="E1060" s="15"/>
      <c r="F1060" s="15"/>
      <c r="G1060" s="15"/>
      <c r="H1060" s="15"/>
      <c r="I1060" s="15"/>
      <c r="J1060" s="15"/>
      <c r="K1060" s="15"/>
    </row>
    <row r="1061" spans="1:11" ht="15.75" customHeight="1" x14ac:dyDescent="0.25">
      <c r="A1061" s="15"/>
      <c r="B1061" s="15"/>
      <c r="C1061" s="15"/>
      <c r="D1061" s="15"/>
      <c r="E1061" s="15"/>
      <c r="F1061" s="15"/>
      <c r="G1061" s="15"/>
      <c r="H1061" s="15"/>
      <c r="I1061" s="15"/>
      <c r="J1061" s="15"/>
      <c r="K1061" s="15"/>
    </row>
    <row r="1062" spans="1:11" ht="15.75" customHeight="1" x14ac:dyDescent="0.25">
      <c r="A1062" s="15"/>
      <c r="B1062" s="15"/>
      <c r="C1062" s="15"/>
      <c r="D1062" s="15"/>
      <c r="E1062" s="15"/>
      <c r="F1062" s="15"/>
      <c r="G1062" s="15"/>
      <c r="H1062" s="15"/>
      <c r="I1062" s="15"/>
      <c r="J1062" s="15"/>
      <c r="K1062" s="15"/>
    </row>
    <row r="1063" spans="1:11" ht="15.75" customHeight="1" x14ac:dyDescent="0.25">
      <c r="A1063" s="15"/>
      <c r="B1063" s="15"/>
      <c r="C1063" s="15"/>
      <c r="D1063" s="15"/>
      <c r="E1063" s="15"/>
      <c r="F1063" s="15"/>
      <c r="G1063" s="15"/>
      <c r="H1063" s="15"/>
      <c r="I1063" s="15"/>
      <c r="J1063" s="15"/>
      <c r="K1063" s="15"/>
    </row>
    <row r="1064" spans="1:11" ht="15.75" customHeight="1" x14ac:dyDescent="0.25">
      <c r="A1064" s="15"/>
      <c r="B1064" s="15"/>
      <c r="C1064" s="15"/>
      <c r="D1064" s="15"/>
      <c r="E1064" s="15"/>
      <c r="F1064" s="15"/>
      <c r="G1064" s="15"/>
      <c r="H1064" s="15"/>
      <c r="I1064" s="15"/>
      <c r="J1064" s="15"/>
      <c r="K1064" s="15"/>
    </row>
    <row r="1065" spans="1:11" ht="15.75" customHeight="1" x14ac:dyDescent="0.25">
      <c r="A1065" s="15"/>
      <c r="B1065" s="15"/>
      <c r="C1065" s="15"/>
      <c r="D1065" s="15"/>
      <c r="E1065" s="15"/>
      <c r="F1065" s="15"/>
      <c r="G1065" s="15"/>
      <c r="H1065" s="15"/>
      <c r="I1065" s="15"/>
      <c r="J1065" s="15"/>
      <c r="K1065" s="15"/>
    </row>
    <row r="1066" spans="1:11" ht="15.75" customHeight="1" x14ac:dyDescent="0.25">
      <c r="A1066" s="15"/>
      <c r="B1066" s="15"/>
      <c r="C1066" s="15"/>
      <c r="D1066" s="15"/>
      <c r="E1066" s="15"/>
      <c r="F1066" s="15"/>
      <c r="G1066" s="15"/>
      <c r="H1066" s="15"/>
      <c r="I1066" s="15"/>
      <c r="J1066" s="15"/>
      <c r="K1066" s="15"/>
    </row>
    <row r="1067" spans="1:11" ht="15.75" customHeight="1" x14ac:dyDescent="0.25">
      <c r="A1067" s="15"/>
      <c r="B1067" s="15"/>
      <c r="C1067" s="15"/>
      <c r="D1067" s="15"/>
      <c r="E1067" s="15"/>
      <c r="F1067" s="15"/>
      <c r="G1067" s="15"/>
      <c r="H1067" s="15"/>
      <c r="I1067" s="15"/>
      <c r="J1067" s="15"/>
      <c r="K1067" s="15"/>
    </row>
    <row r="1068" spans="1:11" ht="15.75" customHeight="1" x14ac:dyDescent="0.25">
      <c r="A1068" s="15"/>
      <c r="B1068" s="15"/>
      <c r="C1068" s="15"/>
      <c r="D1068" s="15"/>
      <c r="E1068" s="15"/>
      <c r="F1068" s="15"/>
      <c r="G1068" s="15"/>
      <c r="H1068" s="15"/>
      <c r="I1068" s="15"/>
      <c r="J1068" s="15"/>
      <c r="K1068" s="15"/>
    </row>
    <row r="1069" spans="1:11" ht="15.75" customHeight="1" x14ac:dyDescent="0.25">
      <c r="A1069" s="15"/>
      <c r="B1069" s="15"/>
      <c r="C1069" s="15"/>
      <c r="D1069" s="15"/>
      <c r="E1069" s="15"/>
      <c r="F1069" s="15"/>
      <c r="G1069" s="15"/>
      <c r="H1069" s="15"/>
      <c r="I1069" s="15"/>
      <c r="J1069" s="15"/>
      <c r="K1069" s="15"/>
    </row>
    <row r="1070" spans="1:11" ht="15.75" customHeight="1" x14ac:dyDescent="0.25">
      <c r="A1070" s="15"/>
      <c r="B1070" s="15"/>
      <c r="C1070" s="15"/>
      <c r="D1070" s="15"/>
      <c r="E1070" s="15"/>
      <c r="F1070" s="15"/>
      <c r="G1070" s="15"/>
      <c r="H1070" s="15"/>
      <c r="I1070" s="15"/>
      <c r="J1070" s="15"/>
      <c r="K1070" s="15"/>
    </row>
    <row r="1071" spans="1:11" ht="15.75" customHeight="1" x14ac:dyDescent="0.25">
      <c r="A1071" s="15"/>
      <c r="B1071" s="15"/>
      <c r="C1071" s="15"/>
      <c r="D1071" s="15"/>
      <c r="E1071" s="15"/>
      <c r="F1071" s="15"/>
      <c r="G1071" s="15"/>
      <c r="H1071" s="15"/>
      <c r="I1071" s="15"/>
      <c r="J1071" s="15"/>
      <c r="K1071" s="15"/>
    </row>
    <row r="1072" spans="1:11" ht="15.75" customHeight="1" x14ac:dyDescent="0.25">
      <c r="A1072" s="15"/>
      <c r="B1072" s="15"/>
      <c r="C1072" s="15"/>
      <c r="D1072" s="15"/>
      <c r="E1072" s="15"/>
      <c r="F1072" s="15"/>
      <c r="G1072" s="15"/>
      <c r="H1072" s="15"/>
      <c r="I1072" s="15"/>
      <c r="J1072" s="15"/>
      <c r="K1072" s="15"/>
    </row>
    <row r="1073" spans="1:11" ht="15.75" customHeight="1" x14ac:dyDescent="0.25">
      <c r="A1073" s="15"/>
      <c r="B1073" s="15"/>
      <c r="C1073" s="15"/>
      <c r="D1073" s="15"/>
      <c r="E1073" s="15"/>
      <c r="F1073" s="15"/>
      <c r="G1073" s="15"/>
      <c r="H1073" s="15"/>
      <c r="I1073" s="15"/>
      <c r="J1073" s="15"/>
      <c r="K1073" s="15"/>
    </row>
    <row r="1074" spans="1:11" ht="15.75" customHeight="1" x14ac:dyDescent="0.25">
      <c r="A1074" s="15"/>
      <c r="B1074" s="15"/>
      <c r="C1074" s="15"/>
      <c r="D1074" s="15"/>
      <c r="E1074" s="15"/>
      <c r="F1074" s="15"/>
      <c r="G1074" s="15"/>
      <c r="H1074" s="15"/>
      <c r="I1074" s="15"/>
      <c r="J1074" s="15"/>
      <c r="K1074" s="15"/>
    </row>
    <row r="1075" spans="1:11" ht="15.75" customHeight="1" x14ac:dyDescent="0.25">
      <c r="A1075" s="15"/>
      <c r="B1075" s="15"/>
      <c r="C1075" s="15"/>
      <c r="D1075" s="15"/>
      <c r="E1075" s="15"/>
      <c r="F1075" s="15"/>
      <c r="G1075" s="15"/>
      <c r="H1075" s="15"/>
      <c r="I1075" s="15"/>
      <c r="J1075" s="15"/>
      <c r="K1075" s="15"/>
    </row>
    <row r="1076" spans="1:11" ht="15.75" customHeight="1" x14ac:dyDescent="0.25">
      <c r="A1076" s="15"/>
      <c r="B1076" s="15"/>
      <c r="C1076" s="15"/>
      <c r="D1076" s="15"/>
      <c r="E1076" s="15"/>
      <c r="F1076" s="15"/>
      <c r="G1076" s="15"/>
      <c r="H1076" s="15"/>
      <c r="I1076" s="15"/>
      <c r="J1076" s="15"/>
      <c r="K1076" s="15"/>
    </row>
    <row r="1077" spans="1:11" ht="15.75" customHeight="1" x14ac:dyDescent="0.25">
      <c r="A1077" s="15"/>
      <c r="B1077" s="15"/>
      <c r="C1077" s="15"/>
      <c r="D1077" s="15"/>
      <c r="E1077" s="15"/>
      <c r="F1077" s="15"/>
      <c r="G1077" s="15"/>
      <c r="H1077" s="15"/>
      <c r="I1077" s="15"/>
      <c r="J1077" s="15"/>
      <c r="K1077" s="15"/>
    </row>
    <row r="1078" spans="1:11" ht="15.75" customHeight="1" x14ac:dyDescent="0.25">
      <c r="A1078" s="15"/>
      <c r="B1078" s="15"/>
      <c r="C1078" s="15"/>
      <c r="D1078" s="15"/>
      <c r="E1078" s="15"/>
      <c r="F1078" s="15"/>
      <c r="G1078" s="15"/>
      <c r="H1078" s="15"/>
      <c r="I1078" s="15"/>
      <c r="J1078" s="15"/>
      <c r="K1078" s="15"/>
    </row>
    <row r="1079" spans="1:11" ht="15.75" customHeight="1" x14ac:dyDescent="0.25">
      <c r="A1079" s="15"/>
      <c r="B1079" s="15"/>
      <c r="C1079" s="15"/>
      <c r="D1079" s="15"/>
      <c r="E1079" s="15"/>
      <c r="F1079" s="15"/>
      <c r="G1079" s="15"/>
      <c r="H1079" s="15"/>
      <c r="I1079" s="15"/>
      <c r="J1079" s="15"/>
      <c r="K1079" s="15"/>
    </row>
    <row r="1080" spans="1:11" ht="15.75" customHeight="1" x14ac:dyDescent="0.25">
      <c r="A1080" s="15"/>
      <c r="B1080" s="15"/>
      <c r="C1080" s="15"/>
      <c r="D1080" s="15"/>
      <c r="E1080" s="15"/>
      <c r="F1080" s="15"/>
      <c r="G1080" s="15"/>
      <c r="H1080" s="15"/>
      <c r="I1080" s="15"/>
      <c r="J1080" s="15"/>
      <c r="K1080" s="15"/>
    </row>
    <row r="1081" spans="1:11" ht="15.75" customHeight="1" x14ac:dyDescent="0.25">
      <c r="A1081" s="15"/>
      <c r="B1081" s="15"/>
      <c r="C1081" s="15"/>
      <c r="D1081" s="15"/>
      <c r="E1081" s="15"/>
      <c r="F1081" s="15"/>
      <c r="G1081" s="15"/>
      <c r="H1081" s="15"/>
      <c r="I1081" s="15"/>
      <c r="J1081" s="15"/>
      <c r="K1081" s="15"/>
    </row>
    <row r="1082" spans="1:11" ht="15.75" customHeight="1" x14ac:dyDescent="0.25">
      <c r="A1082" s="15"/>
      <c r="B1082" s="15"/>
      <c r="C1082" s="15"/>
      <c r="D1082" s="15"/>
      <c r="E1082" s="15"/>
      <c r="F1082" s="15"/>
      <c r="G1082" s="15"/>
      <c r="H1082" s="15"/>
      <c r="I1082" s="15"/>
      <c r="J1082" s="15"/>
      <c r="K1082" s="15"/>
    </row>
    <row r="1083" spans="1:11" ht="15.75" customHeight="1" x14ac:dyDescent="0.25">
      <c r="A1083" s="15"/>
      <c r="B1083" s="15"/>
      <c r="C1083" s="15"/>
      <c r="D1083" s="15"/>
      <c r="E1083" s="15"/>
      <c r="F1083" s="15"/>
      <c r="G1083" s="15"/>
      <c r="H1083" s="15"/>
      <c r="I1083" s="15"/>
      <c r="J1083" s="15"/>
      <c r="K1083" s="15"/>
    </row>
    <row r="1084" spans="1:11" ht="15.75" customHeight="1" x14ac:dyDescent="0.25">
      <c r="A1084" s="15"/>
      <c r="B1084" s="15"/>
      <c r="C1084" s="15"/>
      <c r="D1084" s="15"/>
      <c r="E1084" s="15"/>
      <c r="F1084" s="15"/>
      <c r="G1084" s="15"/>
      <c r="H1084" s="15"/>
      <c r="I1084" s="15"/>
      <c r="J1084" s="15"/>
      <c r="K1084" s="15"/>
    </row>
    <row r="1085" spans="1:11" ht="15.75" customHeight="1" x14ac:dyDescent="0.25">
      <c r="A1085" s="15"/>
      <c r="B1085" s="15"/>
      <c r="C1085" s="15"/>
      <c r="D1085" s="15"/>
      <c r="E1085" s="15"/>
      <c r="F1085" s="15"/>
      <c r="G1085" s="15"/>
      <c r="H1085" s="15"/>
      <c r="I1085" s="15"/>
      <c r="J1085" s="15"/>
      <c r="K1085" s="15"/>
    </row>
    <row r="1086" spans="1:11" ht="15.75" customHeight="1" x14ac:dyDescent="0.25">
      <c r="A1086" s="15"/>
      <c r="B1086" s="15"/>
      <c r="C1086" s="15"/>
      <c r="D1086" s="15"/>
      <c r="E1086" s="15"/>
      <c r="F1086" s="15"/>
      <c r="G1086" s="15"/>
      <c r="H1086" s="15"/>
      <c r="I1086" s="15"/>
      <c r="J1086" s="15"/>
      <c r="K1086" s="15"/>
    </row>
    <row r="1087" spans="1:11" ht="15.75" customHeight="1" x14ac:dyDescent="0.25">
      <c r="A1087" s="15"/>
      <c r="B1087" s="15"/>
      <c r="C1087" s="15"/>
      <c r="D1087" s="15"/>
      <c r="E1087" s="15"/>
      <c r="F1087" s="15"/>
      <c r="G1087" s="15"/>
      <c r="H1087" s="15"/>
      <c r="I1087" s="15"/>
      <c r="J1087" s="15"/>
      <c r="K1087" s="15"/>
    </row>
    <row r="1088" spans="1:11" ht="15.75" customHeight="1" x14ac:dyDescent="0.25">
      <c r="A1088" s="15"/>
      <c r="B1088" s="15"/>
      <c r="C1088" s="15"/>
      <c r="D1088" s="15"/>
      <c r="E1088" s="15"/>
      <c r="F1088" s="15"/>
      <c r="G1088" s="15"/>
      <c r="H1088" s="15"/>
      <c r="I1088" s="15"/>
      <c r="J1088" s="15"/>
      <c r="K1088" s="15"/>
    </row>
    <row r="1089" spans="1:11" ht="15.75" customHeight="1" x14ac:dyDescent="0.25">
      <c r="A1089" s="15"/>
      <c r="B1089" s="15"/>
      <c r="C1089" s="15"/>
      <c r="D1089" s="15"/>
      <c r="E1089" s="15"/>
      <c r="F1089" s="15"/>
      <c r="G1089" s="15"/>
      <c r="H1089" s="15"/>
      <c r="I1089" s="15"/>
      <c r="J1089" s="15"/>
      <c r="K1089" s="15"/>
    </row>
    <row r="1090" spans="1:11" ht="15.75" customHeight="1" x14ac:dyDescent="0.25">
      <c r="A1090" s="15"/>
      <c r="B1090" s="15"/>
      <c r="C1090" s="15"/>
      <c r="D1090" s="15"/>
      <c r="E1090" s="15"/>
      <c r="F1090" s="15"/>
      <c r="G1090" s="15"/>
      <c r="H1090" s="15"/>
      <c r="I1090" s="15"/>
      <c r="J1090" s="15"/>
      <c r="K1090" s="15"/>
    </row>
    <row r="1091" spans="1:11" ht="15.75" customHeight="1" x14ac:dyDescent="0.25">
      <c r="A1091" s="15"/>
      <c r="B1091" s="15"/>
      <c r="C1091" s="15"/>
      <c r="D1091" s="15"/>
      <c r="E1091" s="15"/>
      <c r="F1091" s="15"/>
      <c r="G1091" s="15"/>
      <c r="H1091" s="15"/>
      <c r="I1091" s="15"/>
      <c r="J1091" s="15"/>
      <c r="K1091" s="15"/>
    </row>
    <row r="1092" spans="1:11" ht="15.75" customHeight="1" x14ac:dyDescent="0.25">
      <c r="A1092" s="15"/>
      <c r="B1092" s="15"/>
      <c r="C1092" s="15"/>
      <c r="D1092" s="15"/>
      <c r="E1092" s="15"/>
      <c r="F1092" s="15"/>
      <c r="G1092" s="15"/>
      <c r="H1092" s="15"/>
      <c r="I1092" s="15"/>
      <c r="J1092" s="15"/>
      <c r="K1092" s="15"/>
    </row>
    <row r="1093" spans="1:11" ht="15.75" customHeight="1" x14ac:dyDescent="0.25">
      <c r="A1093" s="15"/>
      <c r="B1093" s="15"/>
      <c r="C1093" s="15"/>
      <c r="D1093" s="15"/>
      <c r="E1093" s="15"/>
      <c r="F1093" s="15"/>
      <c r="G1093" s="15"/>
      <c r="H1093" s="15"/>
      <c r="I1093" s="15"/>
      <c r="J1093" s="15"/>
      <c r="K1093" s="15"/>
    </row>
    <row r="1094" spans="1:11" ht="15.75" customHeight="1" x14ac:dyDescent="0.25">
      <c r="A1094" s="15"/>
      <c r="B1094" s="15"/>
      <c r="C1094" s="15"/>
      <c r="D1094" s="15"/>
      <c r="E1094" s="15"/>
      <c r="F1094" s="15"/>
      <c r="G1094" s="15"/>
      <c r="H1094" s="15"/>
      <c r="I1094" s="15"/>
      <c r="J1094" s="15"/>
      <c r="K1094" s="15"/>
    </row>
    <row r="1095" spans="1:11" ht="15.75" customHeight="1" x14ac:dyDescent="0.25">
      <c r="A1095" s="15"/>
      <c r="B1095" s="15"/>
      <c r="C1095" s="15"/>
      <c r="D1095" s="15"/>
      <c r="E1095" s="15"/>
      <c r="F1095" s="15"/>
      <c r="G1095" s="15"/>
      <c r="H1095" s="15"/>
      <c r="I1095" s="15"/>
      <c r="J1095" s="15"/>
      <c r="K1095" s="15"/>
    </row>
    <row r="1096" spans="1:11" ht="15.75" customHeight="1" x14ac:dyDescent="0.25">
      <c r="A1096" s="15"/>
      <c r="B1096" s="15"/>
      <c r="C1096" s="15"/>
      <c r="D1096" s="15"/>
      <c r="E1096" s="15"/>
      <c r="F1096" s="15"/>
      <c r="G1096" s="15"/>
      <c r="H1096" s="15"/>
      <c r="I1096" s="15"/>
      <c r="J1096" s="15"/>
      <c r="K1096" s="15"/>
    </row>
    <row r="1097" spans="1:11" ht="15.75" customHeight="1" x14ac:dyDescent="0.25">
      <c r="A1097" s="15"/>
      <c r="B1097" s="15"/>
      <c r="C1097" s="15"/>
      <c r="D1097" s="15"/>
      <c r="E1097" s="15"/>
      <c r="F1097" s="15"/>
      <c r="G1097" s="15"/>
      <c r="H1097" s="15"/>
      <c r="I1097" s="15"/>
      <c r="J1097" s="15"/>
      <c r="K1097" s="15"/>
    </row>
    <row r="1098" spans="1:11" ht="15.75" customHeight="1" x14ac:dyDescent="0.25">
      <c r="A1098" s="15"/>
      <c r="B1098" s="15"/>
      <c r="C1098" s="15"/>
      <c r="D1098" s="15"/>
      <c r="E1098" s="15"/>
      <c r="F1098" s="15"/>
      <c r="G1098" s="15"/>
      <c r="H1098" s="15"/>
      <c r="I1098" s="15"/>
      <c r="J1098" s="15"/>
      <c r="K1098" s="15"/>
    </row>
    <row r="1099" spans="1:11" ht="15.75" customHeight="1" x14ac:dyDescent="0.25">
      <c r="A1099" s="15"/>
      <c r="B1099" s="15"/>
      <c r="C1099" s="15"/>
      <c r="D1099" s="15"/>
      <c r="E1099" s="15"/>
      <c r="F1099" s="15"/>
      <c r="G1099" s="15"/>
      <c r="H1099" s="15"/>
      <c r="I1099" s="15"/>
      <c r="J1099" s="15"/>
      <c r="K1099" s="15"/>
    </row>
    <row r="1100" spans="1:11" ht="15.75" customHeight="1" x14ac:dyDescent="0.25">
      <c r="A1100" s="15"/>
      <c r="B1100" s="15"/>
      <c r="C1100" s="15"/>
      <c r="D1100" s="15"/>
      <c r="E1100" s="15"/>
      <c r="F1100" s="15"/>
      <c r="G1100" s="15"/>
      <c r="H1100" s="15"/>
      <c r="I1100" s="15"/>
      <c r="J1100" s="15"/>
      <c r="K1100" s="15"/>
    </row>
    <row r="1101" spans="1:11" ht="15.75" customHeight="1" x14ac:dyDescent="0.25">
      <c r="A1101" s="15"/>
      <c r="B1101" s="15"/>
      <c r="C1101" s="15"/>
      <c r="D1101" s="15"/>
      <c r="E1101" s="15"/>
      <c r="F1101" s="15"/>
      <c r="G1101" s="15"/>
      <c r="H1101" s="15"/>
      <c r="I1101" s="15"/>
      <c r="J1101" s="15"/>
      <c r="K1101" s="15"/>
    </row>
    <row r="1102" spans="1:11" ht="15.75" customHeight="1" x14ac:dyDescent="0.25">
      <c r="A1102" s="15"/>
      <c r="B1102" s="15"/>
      <c r="C1102" s="15"/>
      <c r="D1102" s="15"/>
      <c r="E1102" s="15"/>
      <c r="F1102" s="15"/>
      <c r="G1102" s="15"/>
      <c r="H1102" s="15"/>
      <c r="I1102" s="15"/>
      <c r="J1102" s="15"/>
      <c r="K1102" s="15"/>
    </row>
    <row r="1103" spans="1:11" ht="15.75" customHeight="1" x14ac:dyDescent="0.25">
      <c r="A1103" s="15"/>
      <c r="B1103" s="15"/>
      <c r="C1103" s="15"/>
      <c r="D1103" s="15"/>
      <c r="E1103" s="15"/>
      <c r="F1103" s="15"/>
      <c r="G1103" s="15"/>
      <c r="H1103" s="15"/>
      <c r="I1103" s="15"/>
      <c r="J1103" s="15"/>
      <c r="K1103" s="15"/>
    </row>
    <row r="1104" spans="1:11" ht="15.75" customHeight="1" x14ac:dyDescent="0.25">
      <c r="A1104" s="15"/>
      <c r="B1104" s="15"/>
      <c r="C1104" s="15"/>
      <c r="D1104" s="15"/>
      <c r="E1104" s="15"/>
      <c r="F1104" s="15"/>
      <c r="G1104" s="15"/>
      <c r="H1104" s="15"/>
      <c r="I1104" s="15"/>
      <c r="J1104" s="15"/>
      <c r="K1104" s="15"/>
    </row>
    <row r="1105" spans="1:11" ht="15.75" customHeight="1" x14ac:dyDescent="0.25">
      <c r="A1105" s="15"/>
      <c r="B1105" s="15"/>
      <c r="C1105" s="15"/>
      <c r="D1105" s="15"/>
      <c r="E1105" s="15"/>
      <c r="F1105" s="15"/>
      <c r="G1105" s="15"/>
      <c r="H1105" s="15"/>
      <c r="I1105" s="15"/>
      <c r="J1105" s="15"/>
      <c r="K1105" s="15"/>
    </row>
    <row r="1106" spans="1:11" ht="15.75" customHeight="1" x14ac:dyDescent="0.25">
      <c r="A1106" s="15"/>
      <c r="B1106" s="15"/>
      <c r="C1106" s="15"/>
      <c r="D1106" s="15"/>
      <c r="E1106" s="15"/>
      <c r="F1106" s="15"/>
      <c r="G1106" s="15"/>
      <c r="H1106" s="15"/>
      <c r="I1106" s="15"/>
      <c r="J1106" s="15"/>
      <c r="K1106" s="15"/>
    </row>
    <row r="1107" spans="1:11" ht="15.75" customHeight="1" x14ac:dyDescent="0.25">
      <c r="A1107" s="15"/>
      <c r="B1107" s="15"/>
      <c r="C1107" s="15"/>
      <c r="D1107" s="15"/>
      <c r="E1107" s="15"/>
      <c r="F1107" s="15"/>
      <c r="G1107" s="15"/>
      <c r="H1107" s="15"/>
      <c r="I1107" s="15"/>
      <c r="J1107" s="15"/>
      <c r="K1107" s="15"/>
    </row>
    <row r="1108" spans="1:11" ht="15.75" customHeight="1" x14ac:dyDescent="0.25">
      <c r="A1108" s="15"/>
      <c r="B1108" s="15"/>
      <c r="C1108" s="15"/>
      <c r="D1108" s="15"/>
      <c r="E1108" s="15"/>
      <c r="F1108" s="15"/>
      <c r="G1108" s="15"/>
      <c r="H1108" s="15"/>
      <c r="I1108" s="15"/>
      <c r="J1108" s="15"/>
      <c r="K1108" s="15"/>
    </row>
    <row r="1109" spans="1:11" ht="15.75" customHeight="1" x14ac:dyDescent="0.25">
      <c r="A1109" s="15"/>
      <c r="B1109" s="15"/>
      <c r="C1109" s="15"/>
      <c r="D1109" s="15"/>
      <c r="E1109" s="15"/>
      <c r="F1109" s="15"/>
      <c r="G1109" s="15"/>
      <c r="H1109" s="15"/>
      <c r="I1109" s="15"/>
      <c r="J1109" s="15"/>
      <c r="K1109" s="15"/>
    </row>
    <row r="1110" spans="1:11" ht="15.75" customHeight="1" x14ac:dyDescent="0.25">
      <c r="A1110" s="15"/>
      <c r="B1110" s="15"/>
      <c r="C1110" s="15"/>
      <c r="D1110" s="15"/>
      <c r="E1110" s="15"/>
      <c r="F1110" s="15"/>
      <c r="G1110" s="15"/>
      <c r="H1110" s="15"/>
      <c r="I1110" s="15"/>
      <c r="J1110" s="15"/>
      <c r="K1110" s="15"/>
    </row>
    <row r="1111" spans="1:11" ht="15.75" customHeight="1" x14ac:dyDescent="0.25">
      <c r="A1111" s="15"/>
      <c r="B1111" s="15"/>
      <c r="C1111" s="15"/>
      <c r="D1111" s="15"/>
      <c r="E1111" s="15"/>
      <c r="F1111" s="15"/>
      <c r="G1111" s="15"/>
      <c r="H1111" s="15"/>
      <c r="I1111" s="15"/>
      <c r="J1111" s="15"/>
      <c r="K1111" s="15"/>
    </row>
    <row r="1112" spans="1:11" ht="15.75" customHeight="1" x14ac:dyDescent="0.25">
      <c r="A1112" s="15"/>
      <c r="B1112" s="15"/>
      <c r="C1112" s="15"/>
      <c r="D1112" s="15"/>
      <c r="E1112" s="15"/>
      <c r="F1112" s="15"/>
      <c r="G1112" s="15"/>
      <c r="H1112" s="15"/>
      <c r="I1112" s="15"/>
      <c r="J1112" s="15"/>
      <c r="K1112" s="15"/>
    </row>
    <row r="1113" spans="1:11" ht="15.75" customHeight="1" x14ac:dyDescent="0.25">
      <c r="A1113" s="15"/>
      <c r="B1113" s="15"/>
      <c r="C1113" s="15"/>
      <c r="D1113" s="15"/>
      <c r="E1113" s="15"/>
      <c r="F1113" s="15"/>
      <c r="G1113" s="15"/>
      <c r="H1113" s="15"/>
      <c r="I1113" s="15"/>
      <c r="J1113" s="15"/>
      <c r="K1113" s="15"/>
    </row>
    <row r="1114" spans="1:11" ht="15.75" customHeight="1" x14ac:dyDescent="0.25">
      <c r="A1114" s="15"/>
      <c r="B1114" s="15"/>
      <c r="C1114" s="15"/>
      <c r="D1114" s="15"/>
      <c r="E1114" s="15"/>
      <c r="F1114" s="15"/>
      <c r="G1114" s="15"/>
      <c r="H1114" s="15"/>
      <c r="I1114" s="15"/>
      <c r="J1114" s="15"/>
      <c r="K1114" s="15"/>
    </row>
    <row r="1115" spans="1:11" ht="15.75" customHeight="1" x14ac:dyDescent="0.25">
      <c r="A1115" s="15"/>
      <c r="B1115" s="15"/>
      <c r="C1115" s="15"/>
      <c r="D1115" s="15"/>
      <c r="E1115" s="15"/>
      <c r="F1115" s="15"/>
      <c r="G1115" s="15"/>
      <c r="H1115" s="15"/>
      <c r="I1115" s="15"/>
      <c r="J1115" s="15"/>
      <c r="K1115" s="15"/>
    </row>
    <row r="1116" spans="1:11" ht="15.75" customHeight="1" x14ac:dyDescent="0.25">
      <c r="A1116" s="15"/>
      <c r="B1116" s="15"/>
      <c r="C1116" s="15"/>
      <c r="D1116" s="15"/>
      <c r="E1116" s="15"/>
      <c r="F1116" s="15"/>
      <c r="G1116" s="15"/>
      <c r="H1116" s="15"/>
      <c r="I1116" s="15"/>
      <c r="J1116" s="15"/>
      <c r="K1116" s="15"/>
    </row>
    <row r="1117" spans="1:11" ht="15.75" customHeight="1" x14ac:dyDescent="0.25">
      <c r="A1117" s="15"/>
      <c r="B1117" s="15"/>
      <c r="C1117" s="15"/>
      <c r="D1117" s="15"/>
      <c r="E1117" s="15"/>
      <c r="F1117" s="15"/>
      <c r="G1117" s="15"/>
      <c r="H1117" s="15"/>
      <c r="I1117" s="15"/>
      <c r="J1117" s="15"/>
      <c r="K1117" s="15"/>
    </row>
    <row r="1118" spans="1:11" ht="15.75" customHeight="1" x14ac:dyDescent="0.25">
      <c r="A1118" s="15"/>
      <c r="B1118" s="15"/>
      <c r="C1118" s="15"/>
      <c r="D1118" s="15"/>
      <c r="E1118" s="15"/>
      <c r="F1118" s="15"/>
      <c r="G1118" s="15"/>
      <c r="H1118" s="15"/>
      <c r="I1118" s="15"/>
      <c r="J1118" s="15"/>
      <c r="K1118" s="15"/>
    </row>
    <row r="1119" spans="1:11" ht="15.75" customHeight="1" x14ac:dyDescent="0.25">
      <c r="A1119" s="15"/>
      <c r="B1119" s="15"/>
      <c r="C1119" s="15"/>
      <c r="D1119" s="15"/>
      <c r="E1119" s="15"/>
      <c r="F1119" s="15"/>
      <c r="G1119" s="15"/>
      <c r="H1119" s="15"/>
      <c r="I1119" s="15"/>
      <c r="J1119" s="15"/>
      <c r="K1119" s="15"/>
    </row>
    <row r="1120" spans="1:11" ht="15.75" customHeight="1" x14ac:dyDescent="0.25">
      <c r="A1120" s="15"/>
      <c r="B1120" s="15"/>
      <c r="C1120" s="15"/>
      <c r="D1120" s="15"/>
      <c r="E1120" s="15"/>
      <c r="F1120" s="15"/>
      <c r="G1120" s="15"/>
      <c r="H1120" s="15"/>
      <c r="I1120" s="15"/>
      <c r="J1120" s="15"/>
      <c r="K1120" s="15"/>
    </row>
    <row r="1121" spans="1:11" ht="15.75" customHeight="1" x14ac:dyDescent="0.25">
      <c r="A1121" s="15"/>
      <c r="B1121" s="15"/>
      <c r="C1121" s="15"/>
      <c r="D1121" s="15"/>
      <c r="E1121" s="15"/>
      <c r="F1121" s="15"/>
      <c r="G1121" s="15"/>
      <c r="H1121" s="15"/>
      <c r="I1121" s="15"/>
      <c r="J1121" s="15"/>
      <c r="K1121" s="15"/>
    </row>
    <row r="1122" spans="1:11" ht="15.75" customHeight="1" x14ac:dyDescent="0.25">
      <c r="A1122" s="15"/>
      <c r="B1122" s="15"/>
      <c r="C1122" s="15"/>
      <c r="D1122" s="15"/>
      <c r="E1122" s="15"/>
      <c r="F1122" s="15"/>
      <c r="G1122" s="15"/>
      <c r="H1122" s="15"/>
      <c r="I1122" s="15"/>
      <c r="J1122" s="15"/>
      <c r="K1122" s="15"/>
    </row>
    <row r="1123" spans="1:11" ht="15.75" customHeight="1" x14ac:dyDescent="0.25">
      <c r="A1123" s="15"/>
      <c r="B1123" s="15"/>
      <c r="C1123" s="15"/>
      <c r="D1123" s="15"/>
      <c r="E1123" s="15"/>
      <c r="F1123" s="15"/>
      <c r="G1123" s="15"/>
      <c r="H1123" s="15"/>
      <c r="I1123" s="15"/>
      <c r="J1123" s="15"/>
      <c r="K1123" s="15"/>
    </row>
    <row r="1124" spans="1:11" ht="15.75" customHeight="1" x14ac:dyDescent="0.25">
      <c r="A1124" s="15"/>
      <c r="B1124" s="15"/>
      <c r="C1124" s="15"/>
      <c r="D1124" s="15"/>
      <c r="E1124" s="15"/>
      <c r="F1124" s="15"/>
      <c r="G1124" s="15"/>
      <c r="H1124" s="15"/>
      <c r="I1124" s="15"/>
      <c r="J1124" s="15"/>
      <c r="K1124" s="15"/>
    </row>
    <row r="1125" spans="1:11" ht="15.75" customHeight="1" x14ac:dyDescent="0.25">
      <c r="A1125" s="15"/>
      <c r="B1125" s="15"/>
      <c r="C1125" s="15"/>
      <c r="D1125" s="15"/>
      <c r="E1125" s="15"/>
      <c r="F1125" s="15"/>
      <c r="G1125" s="15"/>
      <c r="H1125" s="15"/>
      <c r="I1125" s="15"/>
      <c r="J1125" s="15"/>
      <c r="K1125" s="15"/>
    </row>
    <row r="1126" spans="1:11" ht="15" customHeight="1" x14ac:dyDescent="0.25">
      <c r="A1126" s="15"/>
      <c r="B1126" s="15"/>
      <c r="C1126" s="15"/>
      <c r="D1126" s="15"/>
      <c r="E1126" s="15"/>
      <c r="F1126" s="15"/>
      <c r="G1126" s="15"/>
      <c r="H1126" s="15"/>
      <c r="I1126" s="15"/>
      <c r="J1126" s="15"/>
      <c r="K1126" s="15"/>
    </row>
    <row r="1127" spans="1:11" ht="15" customHeight="1" x14ac:dyDescent="0.25">
      <c r="A1127" s="15"/>
      <c r="B1127" s="15"/>
      <c r="C1127" s="15"/>
      <c r="D1127" s="15"/>
      <c r="E1127" s="15"/>
      <c r="F1127" s="15"/>
      <c r="G1127" s="15"/>
      <c r="H1127" s="15"/>
      <c r="I1127" s="15"/>
      <c r="J1127" s="15"/>
      <c r="K1127" s="15"/>
    </row>
    <row r="1128" spans="1:11" ht="15" customHeight="1" x14ac:dyDescent="0.25">
      <c r="A1128" s="15"/>
      <c r="B1128" s="15"/>
      <c r="C1128" s="15"/>
      <c r="D1128" s="15"/>
      <c r="E1128" s="15"/>
      <c r="F1128" s="15"/>
      <c r="G1128" s="15"/>
      <c r="H1128" s="15"/>
      <c r="I1128" s="15"/>
      <c r="J1128" s="15"/>
      <c r="K1128" s="15"/>
    </row>
    <row r="1129" spans="1:11" ht="15" customHeight="1" x14ac:dyDescent="0.25">
      <c r="A1129" s="15"/>
      <c r="B1129" s="15"/>
      <c r="C1129" s="15"/>
      <c r="D1129" s="15"/>
      <c r="E1129" s="15"/>
      <c r="F1129" s="15"/>
      <c r="G1129" s="15"/>
      <c r="H1129" s="15"/>
      <c r="I1129" s="15"/>
      <c r="J1129" s="15"/>
      <c r="K1129" s="15"/>
    </row>
    <row r="1130" spans="1:11" ht="15" customHeight="1" x14ac:dyDescent="0.25">
      <c r="A1130" s="15"/>
      <c r="B1130" s="15"/>
      <c r="C1130" s="15"/>
      <c r="D1130" s="15"/>
      <c r="E1130" s="15"/>
      <c r="F1130" s="15"/>
      <c r="G1130" s="15"/>
      <c r="H1130" s="15"/>
      <c r="I1130" s="15"/>
      <c r="J1130" s="15"/>
      <c r="K1130" s="15"/>
    </row>
    <row r="1131" spans="1:11" ht="15" customHeight="1" x14ac:dyDescent="0.25">
      <c r="A1131" s="15"/>
      <c r="B1131" s="15"/>
      <c r="C1131" s="15"/>
      <c r="D1131" s="15"/>
      <c r="E1131" s="15"/>
      <c r="F1131" s="15"/>
      <c r="G1131" s="15"/>
      <c r="H1131" s="15"/>
      <c r="I1131" s="15"/>
      <c r="J1131" s="15"/>
      <c r="K1131" s="15"/>
    </row>
    <row r="1132" spans="1:11" ht="15" customHeight="1" x14ac:dyDescent="0.25">
      <c r="A1132" s="15"/>
      <c r="B1132" s="15"/>
      <c r="C1132" s="15"/>
      <c r="D1132" s="15"/>
      <c r="E1132" s="15"/>
      <c r="F1132" s="15"/>
      <c r="G1132" s="15"/>
      <c r="H1132" s="15"/>
      <c r="I1132" s="15"/>
      <c r="J1132" s="15"/>
      <c r="K1132" s="15"/>
    </row>
    <row r="1133" spans="1:11" ht="15" customHeight="1" x14ac:dyDescent="0.25">
      <c r="A1133" s="15"/>
      <c r="B1133" s="15"/>
      <c r="C1133" s="15"/>
      <c r="D1133" s="15"/>
      <c r="E1133" s="15"/>
      <c r="F1133" s="15"/>
      <c r="G1133" s="15"/>
      <c r="H1133" s="15"/>
      <c r="I1133" s="15"/>
      <c r="J1133" s="15"/>
      <c r="K1133" s="15"/>
    </row>
    <row r="1134" spans="1:11" ht="15" customHeight="1" x14ac:dyDescent="0.25">
      <c r="A1134" s="15"/>
      <c r="B1134" s="15"/>
      <c r="C1134" s="15"/>
      <c r="D1134" s="15"/>
      <c r="E1134" s="15"/>
      <c r="F1134" s="15"/>
      <c r="G1134" s="15"/>
      <c r="H1134" s="15"/>
      <c r="I1134" s="15"/>
      <c r="J1134" s="15"/>
      <c r="K1134" s="15"/>
    </row>
    <row r="1135" spans="1:11" ht="15" customHeight="1" x14ac:dyDescent="0.25">
      <c r="A1135" s="15"/>
      <c r="B1135" s="15"/>
      <c r="C1135" s="15"/>
      <c r="D1135" s="15"/>
      <c r="E1135" s="15"/>
      <c r="F1135" s="15"/>
      <c r="G1135" s="15"/>
      <c r="H1135" s="15"/>
      <c r="I1135" s="15"/>
      <c r="J1135" s="15"/>
      <c r="K1135" s="15"/>
    </row>
    <row r="1136" spans="1:11" ht="15" customHeight="1" x14ac:dyDescent="0.25">
      <c r="A1136" s="15"/>
      <c r="B1136" s="15"/>
      <c r="C1136" s="15"/>
      <c r="D1136" s="15"/>
      <c r="E1136" s="15"/>
      <c r="F1136" s="15"/>
      <c r="G1136" s="15"/>
      <c r="H1136" s="15"/>
      <c r="I1136" s="15"/>
      <c r="J1136" s="15"/>
      <c r="K1136" s="15"/>
    </row>
    <row r="1137" spans="1:11" ht="15" customHeight="1" x14ac:dyDescent="0.25">
      <c r="A1137" s="15"/>
      <c r="B1137" s="15"/>
      <c r="C1137" s="15"/>
      <c r="D1137" s="15"/>
      <c r="E1137" s="15"/>
      <c r="F1137" s="15"/>
      <c r="G1137" s="15"/>
      <c r="H1137" s="15"/>
      <c r="I1137" s="15"/>
      <c r="J1137" s="15"/>
      <c r="K1137" s="15"/>
    </row>
    <row r="1138" spans="1:11" ht="15" customHeight="1" x14ac:dyDescent="0.25">
      <c r="A1138" s="15"/>
      <c r="B1138" s="15"/>
      <c r="C1138" s="15"/>
      <c r="D1138" s="15"/>
      <c r="E1138" s="15"/>
      <c r="F1138" s="15"/>
      <c r="G1138" s="15"/>
      <c r="H1138" s="15"/>
      <c r="I1138" s="15"/>
      <c r="J1138" s="15"/>
      <c r="K1138" s="15"/>
    </row>
    <row r="1139" spans="1:11" ht="15" customHeight="1" x14ac:dyDescent="0.25">
      <c r="A1139" s="15"/>
      <c r="B1139" s="15"/>
      <c r="C1139" s="15"/>
      <c r="D1139" s="15"/>
      <c r="E1139" s="15"/>
      <c r="F1139" s="15"/>
      <c r="G1139" s="15"/>
      <c r="H1139" s="15"/>
      <c r="I1139" s="15"/>
      <c r="J1139" s="15"/>
      <c r="K1139" s="15"/>
    </row>
    <row r="1140" spans="1:11" ht="15" customHeight="1" x14ac:dyDescent="0.25">
      <c r="A1140" s="15"/>
      <c r="B1140" s="15"/>
      <c r="C1140" s="15"/>
      <c r="D1140" s="15"/>
      <c r="E1140" s="15"/>
      <c r="F1140" s="15"/>
      <c r="G1140" s="15"/>
      <c r="H1140" s="15"/>
      <c r="I1140" s="15"/>
      <c r="J1140" s="15"/>
      <c r="K1140" s="15"/>
    </row>
    <row r="1141" spans="1:11" ht="15" customHeight="1" x14ac:dyDescent="0.25">
      <c r="A1141" s="15"/>
      <c r="B1141" s="15"/>
      <c r="C1141" s="15"/>
      <c r="D1141" s="15"/>
      <c r="E1141" s="15"/>
      <c r="F1141" s="15"/>
      <c r="G1141" s="15"/>
      <c r="H1141" s="15"/>
      <c r="I1141" s="15"/>
      <c r="J1141" s="15"/>
      <c r="K1141" s="15"/>
    </row>
    <row r="1142" spans="1:11" ht="15" customHeight="1" x14ac:dyDescent="0.25">
      <c r="A1142" s="15"/>
      <c r="B1142" s="15"/>
      <c r="C1142" s="15"/>
      <c r="D1142" s="15"/>
      <c r="E1142" s="15"/>
      <c r="F1142" s="15"/>
      <c r="G1142" s="15"/>
      <c r="H1142" s="15"/>
      <c r="I1142" s="15"/>
      <c r="J1142" s="15"/>
      <c r="K1142" s="15"/>
    </row>
    <row r="1143" spans="1:11" ht="15" customHeight="1" x14ac:dyDescent="0.25">
      <c r="A1143" s="15"/>
      <c r="B1143" s="15"/>
      <c r="C1143" s="15"/>
      <c r="D1143" s="15"/>
      <c r="E1143" s="15"/>
      <c r="F1143" s="15"/>
      <c r="G1143" s="15"/>
      <c r="H1143" s="15"/>
      <c r="I1143" s="15"/>
      <c r="J1143" s="15"/>
      <c r="K1143" s="15"/>
    </row>
    <row r="1144" spans="1:11" ht="15" customHeight="1" x14ac:dyDescent="0.25">
      <c r="A1144" s="15"/>
      <c r="B1144" s="15"/>
      <c r="C1144" s="15"/>
      <c r="D1144" s="15"/>
      <c r="E1144" s="15"/>
      <c r="F1144" s="15"/>
      <c r="G1144" s="15"/>
      <c r="H1144" s="15"/>
      <c r="I1144" s="15"/>
      <c r="J1144" s="15"/>
      <c r="K1144" s="15"/>
    </row>
    <row r="1145" spans="1:11" ht="15" customHeight="1" x14ac:dyDescent="0.25">
      <c r="A1145" s="15"/>
      <c r="B1145" s="15"/>
      <c r="C1145" s="15"/>
      <c r="D1145" s="15"/>
      <c r="E1145" s="15"/>
      <c r="F1145" s="15"/>
      <c r="G1145" s="15"/>
      <c r="H1145" s="15"/>
      <c r="I1145" s="15"/>
      <c r="J1145" s="15"/>
      <c r="K1145" s="15"/>
    </row>
    <row r="1146" spans="1:11" ht="15" customHeight="1" x14ac:dyDescent="0.25">
      <c r="A1146" s="15"/>
      <c r="B1146" s="15"/>
      <c r="C1146" s="15"/>
      <c r="D1146" s="15"/>
      <c r="E1146" s="15"/>
      <c r="F1146" s="15"/>
      <c r="G1146" s="15"/>
      <c r="H1146" s="15"/>
      <c r="I1146" s="15"/>
      <c r="J1146" s="15"/>
      <c r="K1146" s="15"/>
    </row>
    <row r="1147" spans="1:11" ht="15" customHeight="1" x14ac:dyDescent="0.25">
      <c r="A1147" s="15"/>
      <c r="B1147" s="15"/>
      <c r="C1147" s="15"/>
      <c r="D1147" s="15"/>
      <c r="E1147" s="15"/>
      <c r="F1147" s="15"/>
      <c r="G1147" s="15"/>
      <c r="H1147" s="15"/>
      <c r="I1147" s="15"/>
      <c r="J1147" s="15"/>
      <c r="K1147" s="15"/>
    </row>
    <row r="1148" spans="1:11" ht="15" customHeight="1" x14ac:dyDescent="0.25">
      <c r="A1148" s="15"/>
      <c r="B1148" s="15"/>
      <c r="C1148" s="15"/>
      <c r="D1148" s="15"/>
      <c r="E1148" s="15"/>
      <c r="F1148" s="15"/>
      <c r="G1148" s="15"/>
      <c r="H1148" s="15"/>
      <c r="I1148" s="15"/>
      <c r="J1148" s="15"/>
      <c r="K1148" s="15"/>
    </row>
    <row r="1149" spans="1:11" ht="15" customHeight="1" x14ac:dyDescent="0.25">
      <c r="A1149" s="15"/>
      <c r="B1149" s="15"/>
      <c r="C1149" s="15"/>
      <c r="D1149" s="15"/>
      <c r="E1149" s="15"/>
      <c r="F1149" s="15"/>
      <c r="G1149" s="15"/>
      <c r="H1149" s="15"/>
      <c r="I1149" s="15"/>
      <c r="J1149" s="15"/>
      <c r="K1149" s="15"/>
    </row>
    <row r="1150" spans="1:11" ht="15" customHeight="1" x14ac:dyDescent="0.25">
      <c r="A1150" s="15"/>
      <c r="B1150" s="15"/>
      <c r="C1150" s="15"/>
      <c r="D1150" s="15"/>
      <c r="E1150" s="15"/>
      <c r="F1150" s="15"/>
      <c r="G1150" s="15"/>
      <c r="H1150" s="15"/>
      <c r="I1150" s="15"/>
      <c r="J1150" s="15"/>
      <c r="K1150" s="15"/>
    </row>
    <row r="1151" spans="1:11" ht="15" customHeight="1" x14ac:dyDescent="0.25">
      <c r="A1151" s="15"/>
      <c r="B1151" s="15"/>
      <c r="C1151" s="15"/>
      <c r="D1151" s="15"/>
      <c r="E1151" s="15"/>
      <c r="F1151" s="15"/>
      <c r="G1151" s="15"/>
      <c r="H1151" s="15"/>
      <c r="I1151" s="15"/>
      <c r="J1151" s="15"/>
      <c r="K1151" s="15"/>
    </row>
    <row r="1152" spans="1:11" ht="15" customHeight="1" x14ac:dyDescent="0.25">
      <c r="A1152" s="15"/>
      <c r="B1152" s="15"/>
      <c r="C1152" s="15"/>
      <c r="D1152" s="15"/>
      <c r="E1152" s="15"/>
      <c r="F1152" s="15"/>
      <c r="G1152" s="15"/>
      <c r="H1152" s="15"/>
      <c r="I1152" s="15"/>
      <c r="J1152" s="15"/>
      <c r="K1152" s="15"/>
    </row>
    <row r="1153" spans="1:11" ht="15" customHeight="1" x14ac:dyDescent="0.25">
      <c r="A1153" s="15"/>
      <c r="B1153" s="15"/>
      <c r="C1153" s="15"/>
      <c r="D1153" s="15"/>
      <c r="E1153" s="15"/>
      <c r="F1153" s="15"/>
      <c r="G1153" s="15"/>
      <c r="H1153" s="15"/>
      <c r="I1153" s="15"/>
      <c r="J1153" s="15"/>
      <c r="K1153" s="15"/>
    </row>
    <row r="1154" spans="1:11" ht="15" customHeight="1" x14ac:dyDescent="0.25">
      <c r="A1154" s="15"/>
      <c r="B1154" s="15"/>
      <c r="C1154" s="15"/>
      <c r="D1154" s="15"/>
      <c r="E1154" s="15"/>
      <c r="F1154" s="15"/>
      <c r="G1154" s="15"/>
      <c r="H1154" s="15"/>
      <c r="I1154" s="15"/>
      <c r="J1154" s="15"/>
      <c r="K1154" s="15"/>
    </row>
    <row r="1155" spans="1:11" ht="15" customHeight="1" x14ac:dyDescent="0.25">
      <c r="A1155" s="15"/>
      <c r="B1155" s="15"/>
      <c r="C1155" s="15"/>
      <c r="D1155" s="15"/>
      <c r="E1155" s="15"/>
      <c r="F1155" s="15"/>
      <c r="G1155" s="15"/>
      <c r="H1155" s="15"/>
      <c r="I1155" s="15"/>
      <c r="J1155" s="15"/>
      <c r="K1155" s="15"/>
    </row>
    <row r="1156" spans="1:11" ht="15" customHeight="1" x14ac:dyDescent="0.25">
      <c r="A1156" s="15"/>
      <c r="B1156" s="15"/>
      <c r="C1156" s="15"/>
      <c r="D1156" s="15"/>
      <c r="E1156" s="15"/>
      <c r="F1156" s="15"/>
      <c r="G1156" s="15"/>
      <c r="H1156" s="15"/>
      <c r="I1156" s="15"/>
      <c r="J1156" s="15"/>
      <c r="K1156" s="15"/>
    </row>
    <row r="1157" spans="1:11" ht="15" customHeight="1" x14ac:dyDescent="0.25">
      <c r="A1157" s="15"/>
      <c r="B1157" s="15"/>
      <c r="C1157" s="15"/>
      <c r="D1157" s="15"/>
      <c r="E1157" s="15"/>
      <c r="F1157" s="15"/>
      <c r="G1157" s="15"/>
      <c r="H1157" s="15"/>
      <c r="I1157" s="15"/>
      <c r="J1157" s="15"/>
      <c r="K1157" s="15"/>
    </row>
    <row r="1158" spans="1:11" ht="15" customHeight="1" x14ac:dyDescent="0.25">
      <c r="A1158" s="15"/>
      <c r="B1158" s="15"/>
      <c r="C1158" s="15"/>
      <c r="D1158" s="15"/>
      <c r="E1158" s="15"/>
      <c r="F1158" s="15"/>
      <c r="G1158" s="15"/>
      <c r="H1158" s="15"/>
      <c r="I1158" s="15"/>
      <c r="J1158" s="15"/>
      <c r="K1158" s="15"/>
    </row>
    <row r="1159" spans="1:11" ht="15" customHeight="1" x14ac:dyDescent="0.25">
      <c r="A1159" s="15"/>
      <c r="B1159" s="15"/>
      <c r="C1159" s="15"/>
      <c r="D1159" s="15"/>
      <c r="E1159" s="15"/>
      <c r="F1159" s="15"/>
      <c r="G1159" s="15"/>
      <c r="H1159" s="15"/>
      <c r="I1159" s="15"/>
      <c r="J1159" s="15"/>
      <c r="K1159" s="15"/>
    </row>
    <row r="1160" spans="1:11" ht="15" customHeight="1" x14ac:dyDescent="0.25">
      <c r="A1160" s="15"/>
      <c r="B1160" s="15"/>
      <c r="C1160" s="15"/>
      <c r="D1160" s="15"/>
      <c r="E1160" s="15"/>
      <c r="F1160" s="15"/>
      <c r="G1160" s="15"/>
      <c r="H1160" s="15"/>
      <c r="I1160" s="15"/>
      <c r="J1160" s="15"/>
      <c r="K1160" s="15"/>
    </row>
    <row r="1161" spans="1:11" ht="15" customHeight="1" x14ac:dyDescent="0.25">
      <c r="A1161" s="15"/>
      <c r="B1161" s="15"/>
      <c r="C1161" s="15"/>
      <c r="D1161" s="15"/>
      <c r="E1161" s="15"/>
      <c r="F1161" s="15"/>
      <c r="G1161" s="15"/>
      <c r="H1161" s="15"/>
      <c r="I1161" s="15"/>
      <c r="J1161" s="15"/>
      <c r="K1161" s="15"/>
    </row>
    <row r="1162" spans="1:11" ht="15" customHeight="1" x14ac:dyDescent="0.25">
      <c r="A1162" s="15"/>
      <c r="B1162" s="15"/>
      <c r="C1162" s="15"/>
      <c r="D1162" s="15"/>
      <c r="E1162" s="15"/>
      <c r="F1162" s="15"/>
      <c r="G1162" s="15"/>
      <c r="H1162" s="15"/>
      <c r="I1162" s="15"/>
      <c r="J1162" s="15"/>
      <c r="K1162" s="15"/>
    </row>
    <row r="1163" spans="1:11" ht="15" customHeight="1" x14ac:dyDescent="0.25">
      <c r="A1163" s="15"/>
      <c r="B1163" s="15"/>
      <c r="C1163" s="15"/>
      <c r="D1163" s="15"/>
      <c r="E1163" s="15"/>
      <c r="F1163" s="15"/>
      <c r="G1163" s="15"/>
      <c r="H1163" s="15"/>
      <c r="I1163" s="15"/>
      <c r="J1163" s="15"/>
      <c r="K1163" s="15"/>
    </row>
    <row r="1164" spans="1:11" ht="15" customHeight="1" x14ac:dyDescent="0.25">
      <c r="A1164" s="15"/>
      <c r="B1164" s="15"/>
      <c r="C1164" s="15"/>
      <c r="D1164" s="15"/>
      <c r="E1164" s="15"/>
      <c r="F1164" s="15"/>
      <c r="G1164" s="15"/>
      <c r="H1164" s="15"/>
      <c r="I1164" s="15"/>
      <c r="J1164" s="15"/>
      <c r="K1164" s="15"/>
    </row>
    <row r="1165" spans="1:11" ht="15" customHeight="1" x14ac:dyDescent="0.25">
      <c r="A1165" s="15"/>
      <c r="B1165" s="15"/>
      <c r="C1165" s="15"/>
      <c r="D1165" s="15"/>
      <c r="E1165" s="15"/>
      <c r="F1165" s="15"/>
      <c r="G1165" s="15"/>
      <c r="H1165" s="15"/>
      <c r="I1165" s="15"/>
      <c r="J1165" s="15"/>
      <c r="K1165" s="15"/>
    </row>
    <row r="1166" spans="1:11" ht="15" customHeight="1" x14ac:dyDescent="0.25">
      <c r="A1166" s="15"/>
      <c r="B1166" s="15"/>
      <c r="C1166" s="15"/>
      <c r="D1166" s="15"/>
      <c r="E1166" s="15"/>
      <c r="F1166" s="15"/>
      <c r="G1166" s="15"/>
      <c r="H1166" s="15"/>
      <c r="I1166" s="15"/>
      <c r="J1166" s="15"/>
      <c r="K1166" s="15"/>
    </row>
    <row r="1167" spans="1:11" ht="15" customHeight="1" x14ac:dyDescent="0.25">
      <c r="A1167" s="15"/>
      <c r="B1167" s="15"/>
      <c r="C1167" s="15"/>
      <c r="D1167" s="15"/>
      <c r="E1167" s="15"/>
      <c r="F1167" s="15"/>
      <c r="G1167" s="15"/>
      <c r="H1167" s="15"/>
      <c r="I1167" s="15"/>
      <c r="J1167" s="15"/>
      <c r="K1167" s="15"/>
    </row>
    <row r="1168" spans="1:11" ht="15" customHeight="1" x14ac:dyDescent="0.25">
      <c r="A1168" s="15"/>
      <c r="B1168" s="15"/>
      <c r="C1168" s="15"/>
      <c r="D1168" s="15"/>
      <c r="E1168" s="15"/>
      <c r="F1168" s="15"/>
      <c r="G1168" s="15"/>
      <c r="H1168" s="15"/>
      <c r="I1168" s="15"/>
      <c r="J1168" s="15"/>
      <c r="K1168" s="15"/>
    </row>
    <row r="1169" spans="1:11" ht="15" customHeight="1" x14ac:dyDescent="0.25">
      <c r="A1169" s="15"/>
      <c r="B1169" s="15"/>
      <c r="C1169" s="15"/>
      <c r="D1169" s="15"/>
      <c r="E1169" s="15"/>
      <c r="F1169" s="15"/>
      <c r="G1169" s="15"/>
      <c r="H1169" s="15"/>
      <c r="I1169" s="15"/>
      <c r="J1169" s="15"/>
      <c r="K1169" s="15"/>
    </row>
    <row r="1170" spans="1:11" ht="15" customHeight="1" x14ac:dyDescent="0.25">
      <c r="A1170" s="15"/>
      <c r="B1170" s="15"/>
      <c r="C1170" s="15"/>
      <c r="D1170" s="15"/>
      <c r="E1170" s="15"/>
      <c r="F1170" s="15"/>
      <c r="G1170" s="15"/>
      <c r="H1170" s="15"/>
      <c r="I1170" s="15"/>
      <c r="J1170" s="15"/>
      <c r="K1170" s="15"/>
    </row>
    <row r="1171" spans="1:11" ht="15" customHeight="1" x14ac:dyDescent="0.25">
      <c r="A1171" s="15"/>
      <c r="B1171" s="15"/>
      <c r="C1171" s="15"/>
      <c r="D1171" s="15"/>
      <c r="E1171" s="15"/>
      <c r="F1171" s="15"/>
      <c r="G1171" s="15"/>
      <c r="H1171" s="15"/>
      <c r="I1171" s="15"/>
      <c r="J1171" s="15"/>
      <c r="K1171" s="15"/>
    </row>
    <row r="1172" spans="1:11" ht="15" customHeight="1" x14ac:dyDescent="0.25">
      <c r="A1172" s="15"/>
      <c r="B1172" s="15"/>
      <c r="C1172" s="15"/>
      <c r="D1172" s="15"/>
      <c r="E1172" s="15"/>
      <c r="F1172" s="15"/>
      <c r="G1172" s="15"/>
      <c r="H1172" s="15"/>
      <c r="I1172" s="15"/>
      <c r="J1172" s="15"/>
      <c r="K1172" s="15"/>
    </row>
    <row r="1173" spans="1:11" ht="15" customHeight="1" x14ac:dyDescent="0.25">
      <c r="A1173" s="15"/>
      <c r="B1173" s="15"/>
      <c r="C1173" s="15"/>
      <c r="D1173" s="15"/>
      <c r="E1173" s="15"/>
      <c r="F1173" s="15"/>
      <c r="G1173" s="15"/>
      <c r="H1173" s="15"/>
      <c r="I1173" s="15"/>
      <c r="J1173" s="15"/>
      <c r="K1173" s="15"/>
    </row>
    <row r="1174" spans="1:11" ht="15" customHeight="1" x14ac:dyDescent="0.25">
      <c r="A1174" s="15"/>
      <c r="B1174" s="15"/>
      <c r="C1174" s="15"/>
      <c r="D1174" s="15"/>
      <c r="E1174" s="15"/>
      <c r="F1174" s="15"/>
      <c r="G1174" s="15"/>
      <c r="H1174" s="15"/>
      <c r="I1174" s="15"/>
      <c r="J1174" s="15"/>
      <c r="K1174" s="15"/>
    </row>
    <row r="1175" spans="1:11" ht="15" customHeight="1" x14ac:dyDescent="0.25">
      <c r="A1175" s="15"/>
      <c r="B1175" s="15"/>
      <c r="C1175" s="15"/>
      <c r="D1175" s="15"/>
      <c r="E1175" s="15"/>
      <c r="F1175" s="15"/>
      <c r="G1175" s="15"/>
      <c r="H1175" s="15"/>
      <c r="I1175" s="15"/>
      <c r="J1175" s="15"/>
      <c r="K1175" s="15"/>
    </row>
    <row r="1176" spans="1:11" ht="15" customHeight="1" x14ac:dyDescent="0.25">
      <c r="A1176" s="15"/>
      <c r="B1176" s="15"/>
      <c r="C1176" s="15"/>
      <c r="D1176" s="15"/>
      <c r="E1176" s="15"/>
      <c r="F1176" s="15"/>
      <c r="G1176" s="15"/>
      <c r="H1176" s="15"/>
      <c r="I1176" s="15"/>
      <c r="J1176" s="15"/>
      <c r="K1176" s="15"/>
    </row>
    <row r="1177" spans="1:11" ht="15" customHeight="1" x14ac:dyDescent="0.25">
      <c r="A1177" s="15"/>
      <c r="B1177" s="15"/>
      <c r="C1177" s="15"/>
      <c r="D1177" s="15"/>
      <c r="E1177" s="15"/>
      <c r="F1177" s="15"/>
      <c r="G1177" s="15"/>
      <c r="H1177" s="15"/>
      <c r="I1177" s="15"/>
      <c r="J1177" s="15"/>
      <c r="K1177" s="15"/>
    </row>
    <row r="1178" spans="1:11" ht="15" customHeight="1" x14ac:dyDescent="0.25">
      <c r="A1178" s="15"/>
      <c r="B1178" s="15"/>
      <c r="C1178" s="15"/>
      <c r="D1178" s="15"/>
      <c r="E1178" s="15"/>
      <c r="F1178" s="15"/>
      <c r="G1178" s="15"/>
      <c r="H1178" s="15"/>
      <c r="I1178" s="15"/>
      <c r="J1178" s="15"/>
      <c r="K1178" s="15"/>
    </row>
    <row r="1179" spans="1:11" ht="15" customHeight="1" x14ac:dyDescent="0.25">
      <c r="A1179" s="15"/>
      <c r="B1179" s="15"/>
      <c r="C1179" s="15"/>
      <c r="D1179" s="15"/>
      <c r="E1179" s="15"/>
      <c r="F1179" s="15"/>
      <c r="G1179" s="15"/>
      <c r="H1179" s="15"/>
      <c r="I1179" s="15"/>
      <c r="J1179" s="15"/>
      <c r="K1179" s="15"/>
    </row>
    <row r="1180" spans="1:11" ht="15" customHeight="1" x14ac:dyDescent="0.25">
      <c r="A1180" s="15"/>
      <c r="B1180" s="15"/>
      <c r="C1180" s="15"/>
      <c r="D1180" s="15"/>
      <c r="E1180" s="15"/>
      <c r="F1180" s="15"/>
      <c r="G1180" s="15"/>
      <c r="H1180" s="15"/>
      <c r="I1180" s="15"/>
      <c r="J1180" s="15"/>
      <c r="K1180" s="15"/>
    </row>
    <row r="1181" spans="1:11" ht="15" customHeight="1" x14ac:dyDescent="0.25">
      <c r="A1181" s="15"/>
      <c r="B1181" s="15"/>
      <c r="C1181" s="15"/>
      <c r="D1181" s="15"/>
      <c r="E1181" s="15"/>
      <c r="F1181" s="15"/>
      <c r="G1181" s="15"/>
      <c r="H1181" s="15"/>
      <c r="I1181" s="15"/>
      <c r="J1181" s="15"/>
      <c r="K1181" s="15"/>
    </row>
    <row r="1182" spans="1:11" ht="15" customHeight="1" x14ac:dyDescent="0.25">
      <c r="A1182" s="15"/>
      <c r="B1182" s="15"/>
      <c r="C1182" s="15"/>
      <c r="D1182" s="15"/>
      <c r="E1182" s="15"/>
      <c r="F1182" s="15"/>
      <c r="G1182" s="15"/>
      <c r="H1182" s="15"/>
      <c r="I1182" s="15"/>
      <c r="J1182" s="15"/>
      <c r="K1182" s="15"/>
    </row>
    <row r="1183" spans="1:11" ht="15" customHeight="1" x14ac:dyDescent="0.25">
      <c r="A1183" s="15"/>
      <c r="B1183" s="15"/>
      <c r="C1183" s="15"/>
      <c r="D1183" s="15"/>
      <c r="E1183" s="15"/>
      <c r="F1183" s="15"/>
      <c r="G1183" s="15"/>
      <c r="H1183" s="15"/>
      <c r="I1183" s="15"/>
      <c r="J1183" s="15"/>
      <c r="K1183" s="15"/>
    </row>
    <row r="1184" spans="1:11" ht="15" customHeight="1" x14ac:dyDescent="0.25">
      <c r="A1184" s="15"/>
      <c r="B1184" s="15"/>
      <c r="C1184" s="15"/>
      <c r="D1184" s="15"/>
      <c r="E1184" s="15"/>
      <c r="F1184" s="15"/>
      <c r="G1184" s="15"/>
      <c r="H1184" s="15"/>
      <c r="I1184" s="15"/>
      <c r="J1184" s="15"/>
      <c r="K1184" s="15"/>
    </row>
    <row r="1185" spans="1:11" ht="15" customHeight="1" x14ac:dyDescent="0.25">
      <c r="A1185" s="15"/>
      <c r="B1185" s="15"/>
      <c r="C1185" s="15"/>
      <c r="D1185" s="15"/>
      <c r="E1185" s="15"/>
      <c r="F1185" s="15"/>
      <c r="G1185" s="15"/>
      <c r="H1185" s="15"/>
      <c r="I1185" s="15"/>
      <c r="J1185" s="15"/>
      <c r="K1185" s="15"/>
    </row>
    <row r="1186" spans="1:11" ht="15" customHeight="1" x14ac:dyDescent="0.25">
      <c r="A1186" s="15"/>
      <c r="B1186" s="15"/>
      <c r="C1186" s="15"/>
      <c r="D1186" s="15"/>
      <c r="E1186" s="15"/>
      <c r="F1186" s="15"/>
      <c r="G1186" s="15"/>
      <c r="H1186" s="15"/>
      <c r="I1186" s="15"/>
      <c r="J1186" s="15"/>
      <c r="K1186" s="15"/>
    </row>
    <row r="1187" spans="1:11" ht="15" customHeight="1" x14ac:dyDescent="0.25">
      <c r="A1187" s="15"/>
      <c r="B1187" s="15"/>
      <c r="C1187" s="15"/>
      <c r="D1187" s="15"/>
      <c r="E1187" s="15"/>
      <c r="F1187" s="15"/>
      <c r="G1187" s="15"/>
      <c r="H1187" s="15"/>
      <c r="I1187" s="15"/>
      <c r="J1187" s="15"/>
      <c r="K1187" s="15"/>
    </row>
    <row r="1188" spans="1:11" ht="15" customHeight="1" x14ac:dyDescent="0.25">
      <c r="A1188" s="15"/>
      <c r="B1188" s="15"/>
      <c r="C1188" s="15"/>
      <c r="D1188" s="15"/>
      <c r="E1188" s="15"/>
      <c r="F1188" s="15"/>
      <c r="G1188" s="15"/>
      <c r="H1188" s="15"/>
      <c r="I1188" s="15"/>
      <c r="J1188" s="15"/>
      <c r="K1188" s="15"/>
    </row>
    <row r="1189" spans="1:11" ht="15" customHeight="1" x14ac:dyDescent="0.25">
      <c r="A1189" s="15"/>
      <c r="B1189" s="15"/>
      <c r="C1189" s="15"/>
      <c r="D1189" s="15"/>
      <c r="E1189" s="15"/>
      <c r="F1189" s="15"/>
      <c r="G1189" s="15"/>
      <c r="H1189" s="15"/>
      <c r="I1189" s="15"/>
      <c r="J1189" s="15"/>
      <c r="K1189" s="15"/>
    </row>
    <row r="1190" spans="1:11" ht="15" customHeight="1" x14ac:dyDescent="0.25">
      <c r="A1190" s="15"/>
      <c r="B1190" s="15"/>
      <c r="C1190" s="15"/>
      <c r="D1190" s="15"/>
      <c r="E1190" s="15"/>
      <c r="F1190" s="15"/>
      <c r="G1190" s="15"/>
      <c r="H1190" s="15"/>
      <c r="I1190" s="15"/>
      <c r="J1190" s="15"/>
      <c r="K1190" s="15"/>
    </row>
    <row r="1191" spans="1:11" ht="15" customHeight="1" x14ac:dyDescent="0.25">
      <c r="A1191" s="15"/>
      <c r="B1191" s="15"/>
      <c r="C1191" s="15"/>
      <c r="D1191" s="15"/>
      <c r="E1191" s="15"/>
      <c r="F1191" s="15"/>
      <c r="G1191" s="15"/>
      <c r="H1191" s="15"/>
      <c r="I1191" s="15"/>
      <c r="J1191" s="15"/>
      <c r="K1191" s="15"/>
    </row>
    <row r="1192" spans="1:11" ht="15" customHeight="1" x14ac:dyDescent="0.25">
      <c r="A1192" s="15"/>
      <c r="B1192" s="15"/>
      <c r="C1192" s="15"/>
      <c r="D1192" s="15"/>
      <c r="E1192" s="15"/>
      <c r="F1192" s="15"/>
      <c r="G1192" s="15"/>
      <c r="H1192" s="15"/>
      <c r="I1192" s="15"/>
      <c r="J1192" s="15"/>
      <c r="K1192" s="15"/>
    </row>
    <row r="1193" spans="1:11" ht="15" customHeight="1" x14ac:dyDescent="0.25">
      <c r="A1193" s="15"/>
      <c r="B1193" s="15"/>
      <c r="C1193" s="15"/>
      <c r="D1193" s="15"/>
      <c r="E1193" s="15"/>
      <c r="F1193" s="15"/>
      <c r="G1193" s="15"/>
      <c r="H1193" s="15"/>
      <c r="I1193" s="15"/>
      <c r="J1193" s="15"/>
      <c r="K1193" s="15"/>
    </row>
    <row r="1194" spans="1:11" ht="15" customHeight="1" x14ac:dyDescent="0.25">
      <c r="A1194" s="15"/>
      <c r="B1194" s="15"/>
      <c r="C1194" s="15"/>
      <c r="D1194" s="15"/>
      <c r="E1194" s="15"/>
      <c r="F1194" s="15"/>
      <c r="G1194" s="15"/>
      <c r="H1194" s="15"/>
      <c r="I1194" s="15"/>
      <c r="J1194" s="15"/>
      <c r="K1194" s="15"/>
    </row>
    <row r="1195" spans="1:11" ht="15" customHeight="1" x14ac:dyDescent="0.25">
      <c r="A1195" s="15"/>
      <c r="B1195" s="15"/>
      <c r="C1195" s="15"/>
      <c r="D1195" s="15"/>
      <c r="E1195" s="15"/>
      <c r="F1195" s="15"/>
      <c r="G1195" s="15"/>
      <c r="H1195" s="15"/>
      <c r="I1195" s="15"/>
      <c r="J1195" s="15"/>
      <c r="K1195" s="15"/>
    </row>
    <row r="1196" spans="1:11" ht="15" customHeight="1" x14ac:dyDescent="0.25">
      <c r="A1196" s="15"/>
      <c r="B1196" s="15"/>
      <c r="C1196" s="15"/>
      <c r="D1196" s="15"/>
      <c r="E1196" s="15"/>
      <c r="F1196" s="15"/>
      <c r="G1196" s="15"/>
      <c r="H1196" s="15"/>
      <c r="I1196" s="15"/>
      <c r="J1196" s="15"/>
      <c r="K1196" s="15"/>
    </row>
    <row r="1197" spans="1:11" ht="15" customHeight="1" x14ac:dyDescent="0.25">
      <c r="A1197" s="15"/>
      <c r="B1197" s="15"/>
      <c r="C1197" s="15"/>
      <c r="D1197" s="15"/>
      <c r="E1197" s="15"/>
      <c r="F1197" s="15"/>
      <c r="G1197" s="15"/>
      <c r="H1197" s="15"/>
      <c r="I1197" s="15"/>
      <c r="J1197" s="15"/>
      <c r="K1197" s="15"/>
    </row>
    <row r="1198" spans="1:11" ht="15" customHeight="1" x14ac:dyDescent="0.25">
      <c r="A1198" s="15"/>
      <c r="B1198" s="15"/>
      <c r="C1198" s="15"/>
      <c r="D1198" s="15"/>
      <c r="E1198" s="15"/>
      <c r="F1198" s="15"/>
      <c r="G1198" s="15"/>
      <c r="H1198" s="15"/>
      <c r="I1198" s="15"/>
      <c r="J1198" s="15"/>
      <c r="K1198" s="15"/>
    </row>
    <row r="1199" spans="1:11" ht="15" customHeight="1" x14ac:dyDescent="0.25">
      <c r="A1199" s="15"/>
      <c r="B1199" s="15"/>
      <c r="C1199" s="15"/>
      <c r="D1199" s="15"/>
      <c r="E1199" s="15"/>
      <c r="F1199" s="15"/>
      <c r="G1199" s="15"/>
      <c r="H1199" s="15"/>
      <c r="I1199" s="15"/>
      <c r="J1199" s="15"/>
      <c r="K1199" s="15"/>
    </row>
    <row r="1200" spans="1:11" ht="15" customHeight="1" x14ac:dyDescent="0.25">
      <c r="A1200" s="15"/>
      <c r="B1200" s="15"/>
      <c r="C1200" s="15"/>
      <c r="D1200" s="15"/>
      <c r="E1200" s="15"/>
      <c r="F1200" s="15"/>
      <c r="G1200" s="15"/>
      <c r="H1200" s="15"/>
      <c r="I1200" s="15"/>
      <c r="J1200" s="15"/>
      <c r="K1200" s="15"/>
    </row>
    <row r="1201" spans="1:11" ht="15" customHeight="1" x14ac:dyDescent="0.25">
      <c r="A1201" s="15"/>
      <c r="B1201" s="15"/>
      <c r="C1201" s="15"/>
      <c r="D1201" s="15"/>
      <c r="E1201" s="15"/>
      <c r="F1201" s="15"/>
      <c r="G1201" s="15"/>
      <c r="H1201" s="15"/>
      <c r="I1201" s="15"/>
      <c r="J1201" s="15"/>
      <c r="K1201" s="15"/>
    </row>
    <row r="1202" spans="1:11" ht="15" customHeight="1" x14ac:dyDescent="0.25">
      <c r="A1202" s="15"/>
      <c r="B1202" s="15"/>
      <c r="C1202" s="15"/>
      <c r="D1202" s="15"/>
      <c r="E1202" s="15"/>
      <c r="F1202" s="15"/>
      <c r="G1202" s="15"/>
      <c r="H1202" s="15"/>
      <c r="I1202" s="15"/>
      <c r="J1202" s="15"/>
      <c r="K1202" s="15"/>
    </row>
    <row r="1203" spans="1:11" ht="15" customHeight="1" x14ac:dyDescent="0.25">
      <c r="A1203" s="15"/>
      <c r="B1203" s="15"/>
      <c r="C1203" s="15"/>
      <c r="D1203" s="15"/>
      <c r="E1203" s="15"/>
      <c r="F1203" s="15"/>
      <c r="G1203" s="15"/>
      <c r="H1203" s="15"/>
      <c r="I1203" s="15"/>
      <c r="J1203" s="15"/>
      <c r="K1203" s="15"/>
    </row>
    <row r="1204" spans="1:11" ht="15" customHeight="1" x14ac:dyDescent="0.25">
      <c r="A1204" s="15"/>
      <c r="B1204" s="15"/>
      <c r="C1204" s="15"/>
      <c r="D1204" s="15"/>
      <c r="E1204" s="15"/>
      <c r="F1204" s="15"/>
      <c r="G1204" s="15"/>
      <c r="H1204" s="15"/>
      <c r="I1204" s="15"/>
      <c r="J1204" s="15"/>
      <c r="K1204" s="15"/>
    </row>
    <row r="1205" spans="1:11" ht="15" customHeight="1" x14ac:dyDescent="0.25">
      <c r="A1205" s="15"/>
      <c r="B1205" s="15"/>
      <c r="C1205" s="15"/>
      <c r="D1205" s="15"/>
      <c r="E1205" s="15"/>
      <c r="F1205" s="15"/>
      <c r="G1205" s="15"/>
      <c r="H1205" s="15"/>
      <c r="I1205" s="15"/>
      <c r="J1205" s="15"/>
      <c r="K1205" s="15"/>
    </row>
    <row r="1206" spans="1:11" ht="15" customHeight="1" x14ac:dyDescent="0.25">
      <c r="A1206" s="15"/>
      <c r="B1206" s="15"/>
      <c r="C1206" s="15"/>
      <c r="D1206" s="15"/>
      <c r="E1206" s="15"/>
      <c r="F1206" s="15"/>
      <c r="G1206" s="15"/>
      <c r="H1206" s="15"/>
      <c r="I1206" s="15"/>
      <c r="J1206" s="15"/>
      <c r="K1206" s="15"/>
    </row>
    <row r="1207" spans="1:11" ht="15" customHeight="1" x14ac:dyDescent="0.25">
      <c r="A1207" s="15"/>
      <c r="B1207" s="15"/>
      <c r="C1207" s="15"/>
      <c r="D1207" s="15"/>
      <c r="E1207" s="15"/>
      <c r="F1207" s="15"/>
      <c r="G1207" s="15"/>
      <c r="H1207" s="15"/>
      <c r="I1207" s="15"/>
      <c r="J1207" s="15"/>
      <c r="K1207" s="15"/>
    </row>
    <row r="1208" spans="1:11" ht="15" customHeight="1" x14ac:dyDescent="0.25">
      <c r="A1208" s="15"/>
      <c r="B1208" s="15"/>
      <c r="C1208" s="15"/>
      <c r="D1208" s="15"/>
      <c r="E1208" s="15"/>
      <c r="F1208" s="15"/>
      <c r="G1208" s="15"/>
      <c r="H1208" s="15"/>
      <c r="I1208" s="15"/>
      <c r="J1208" s="15"/>
      <c r="K1208" s="15"/>
    </row>
    <row r="1209" spans="1:11" ht="15" customHeight="1" x14ac:dyDescent="0.25">
      <c r="A1209" s="15"/>
      <c r="B1209" s="15"/>
      <c r="C1209" s="15"/>
      <c r="D1209" s="15"/>
      <c r="E1209" s="15"/>
      <c r="F1209" s="15"/>
      <c r="G1209" s="15"/>
      <c r="H1209" s="15"/>
      <c r="I1209" s="15"/>
      <c r="J1209" s="15"/>
      <c r="K1209" s="15"/>
    </row>
    <row r="1210" spans="1:11" ht="15" customHeight="1" x14ac:dyDescent="0.25">
      <c r="A1210" s="15"/>
      <c r="B1210" s="15"/>
      <c r="C1210" s="15"/>
      <c r="D1210" s="15"/>
      <c r="E1210" s="15"/>
      <c r="F1210" s="15"/>
      <c r="G1210" s="15"/>
      <c r="H1210" s="15"/>
      <c r="I1210" s="15"/>
      <c r="J1210" s="15"/>
      <c r="K1210" s="15"/>
    </row>
    <row r="1211" spans="1:11" ht="15" customHeight="1" x14ac:dyDescent="0.25">
      <c r="A1211" s="15"/>
      <c r="B1211" s="15"/>
      <c r="C1211" s="15"/>
      <c r="D1211" s="15"/>
      <c r="E1211" s="15"/>
      <c r="F1211" s="15"/>
      <c r="G1211" s="15"/>
      <c r="H1211" s="15"/>
      <c r="I1211" s="15"/>
      <c r="J1211" s="15"/>
      <c r="K1211" s="15"/>
    </row>
    <row r="1212" spans="1:11" ht="15" customHeight="1" x14ac:dyDescent="0.25">
      <c r="A1212" s="15"/>
      <c r="B1212" s="15"/>
      <c r="C1212" s="15"/>
      <c r="D1212" s="15"/>
      <c r="E1212" s="15"/>
      <c r="F1212" s="15"/>
      <c r="G1212" s="15"/>
      <c r="H1212" s="15"/>
      <c r="I1212" s="15"/>
      <c r="J1212" s="15"/>
      <c r="K1212" s="15"/>
    </row>
    <row r="1213" spans="1:11" ht="15" customHeight="1" x14ac:dyDescent="0.25">
      <c r="A1213" s="15"/>
      <c r="B1213" s="15"/>
      <c r="C1213" s="15"/>
      <c r="D1213" s="15"/>
      <c r="E1213" s="15"/>
      <c r="F1213" s="15"/>
      <c r="G1213" s="15"/>
      <c r="H1213" s="15"/>
      <c r="I1213" s="15"/>
      <c r="J1213" s="15"/>
      <c r="K1213" s="15"/>
    </row>
    <row r="1214" spans="1:11" ht="15" customHeight="1" x14ac:dyDescent="0.25">
      <c r="A1214" s="15"/>
      <c r="B1214" s="15"/>
      <c r="C1214" s="15"/>
      <c r="D1214" s="15"/>
      <c r="E1214" s="15"/>
      <c r="F1214" s="15"/>
      <c r="G1214" s="15"/>
      <c r="H1214" s="15"/>
      <c r="I1214" s="15"/>
      <c r="J1214" s="15"/>
      <c r="K1214" s="15"/>
    </row>
    <row r="1215" spans="1:11" ht="15" customHeight="1" x14ac:dyDescent="0.25">
      <c r="A1215" s="15"/>
      <c r="B1215" s="15"/>
      <c r="C1215" s="15"/>
      <c r="D1215" s="15"/>
      <c r="E1215" s="15"/>
      <c r="F1215" s="15"/>
      <c r="G1215" s="15"/>
      <c r="H1215" s="15"/>
      <c r="I1215" s="15"/>
      <c r="J1215" s="15"/>
      <c r="K1215" s="15"/>
    </row>
    <row r="1216" spans="1:11" ht="15" customHeight="1" x14ac:dyDescent="0.25">
      <c r="A1216" s="15"/>
      <c r="B1216" s="15"/>
      <c r="C1216" s="15"/>
      <c r="D1216" s="15"/>
      <c r="E1216" s="15"/>
      <c r="F1216" s="15"/>
      <c r="G1216" s="15"/>
      <c r="H1216" s="15"/>
      <c r="I1216" s="15"/>
      <c r="J1216" s="15"/>
      <c r="K1216" s="15"/>
    </row>
    <row r="1217" spans="1:11" ht="15" customHeight="1" x14ac:dyDescent="0.25">
      <c r="A1217" s="15"/>
      <c r="B1217" s="15"/>
      <c r="C1217" s="15"/>
      <c r="D1217" s="15"/>
      <c r="E1217" s="15"/>
      <c r="F1217" s="15"/>
      <c r="G1217" s="15"/>
      <c r="H1217" s="15"/>
      <c r="I1217" s="15"/>
      <c r="J1217" s="15"/>
      <c r="K1217" s="15"/>
    </row>
    <row r="1218" spans="1:11" ht="15" customHeight="1" x14ac:dyDescent="0.25">
      <c r="A1218" s="15"/>
      <c r="B1218" s="15"/>
      <c r="C1218" s="15"/>
      <c r="D1218" s="15"/>
      <c r="E1218" s="15"/>
      <c r="F1218" s="15"/>
      <c r="G1218" s="15"/>
      <c r="H1218" s="15"/>
      <c r="I1218" s="15"/>
      <c r="J1218" s="15"/>
      <c r="K1218" s="15"/>
    </row>
    <row r="1219" spans="1:11" ht="15" customHeight="1" x14ac:dyDescent="0.25">
      <c r="A1219" s="15"/>
      <c r="B1219" s="15"/>
      <c r="C1219" s="15"/>
      <c r="D1219" s="15"/>
      <c r="E1219" s="15"/>
      <c r="F1219" s="15"/>
      <c r="G1219" s="15"/>
      <c r="H1219" s="15"/>
      <c r="I1219" s="15"/>
      <c r="J1219" s="15"/>
      <c r="K1219" s="15"/>
    </row>
    <row r="1220" spans="1:11" ht="15" customHeight="1" x14ac:dyDescent="0.25">
      <c r="A1220" s="15"/>
      <c r="B1220" s="15"/>
      <c r="C1220" s="15"/>
      <c r="D1220" s="15"/>
      <c r="E1220" s="15"/>
      <c r="F1220" s="15"/>
      <c r="G1220" s="15"/>
      <c r="H1220" s="15"/>
      <c r="I1220" s="15"/>
      <c r="J1220" s="15"/>
      <c r="K1220" s="15"/>
    </row>
    <row r="1221" spans="1:11" ht="15" customHeight="1" x14ac:dyDescent="0.25">
      <c r="A1221" s="15"/>
      <c r="B1221" s="15"/>
      <c r="C1221" s="15"/>
      <c r="D1221" s="15"/>
      <c r="E1221" s="15"/>
      <c r="F1221" s="15"/>
      <c r="G1221" s="15"/>
      <c r="H1221" s="15"/>
      <c r="I1221" s="15"/>
      <c r="J1221" s="15"/>
      <c r="K1221" s="15"/>
    </row>
    <row r="1222" spans="1:11" ht="15" customHeight="1" x14ac:dyDescent="0.25">
      <c r="A1222" s="15"/>
      <c r="B1222" s="15"/>
      <c r="C1222" s="15"/>
      <c r="D1222" s="15"/>
      <c r="E1222" s="15"/>
      <c r="F1222" s="15"/>
      <c r="G1222" s="15"/>
      <c r="H1222" s="15"/>
      <c r="I1222" s="15"/>
      <c r="J1222" s="15"/>
      <c r="K1222" s="15"/>
    </row>
    <row r="1223" spans="1:11" ht="15" customHeight="1" x14ac:dyDescent="0.25">
      <c r="A1223" s="15"/>
      <c r="B1223" s="15"/>
      <c r="C1223" s="15"/>
      <c r="D1223" s="15"/>
      <c r="E1223" s="15"/>
      <c r="F1223" s="15"/>
      <c r="G1223" s="15"/>
      <c r="H1223" s="15"/>
      <c r="I1223" s="15"/>
      <c r="J1223" s="15"/>
      <c r="K1223" s="15"/>
    </row>
    <row r="1224" spans="1:11" ht="15" customHeight="1" x14ac:dyDescent="0.25">
      <c r="A1224" s="15"/>
      <c r="B1224" s="15"/>
      <c r="C1224" s="15"/>
      <c r="D1224" s="15"/>
      <c r="E1224" s="15"/>
      <c r="F1224" s="15"/>
      <c r="G1224" s="15"/>
      <c r="H1224" s="15"/>
      <c r="I1224" s="15"/>
      <c r="J1224" s="15"/>
      <c r="K1224" s="15"/>
    </row>
    <row r="1225" spans="1:11" ht="15" customHeight="1" x14ac:dyDescent="0.25">
      <c r="A1225" s="15"/>
      <c r="B1225" s="15"/>
      <c r="C1225" s="15"/>
      <c r="D1225" s="15"/>
      <c r="E1225" s="15"/>
      <c r="F1225" s="15"/>
      <c r="G1225" s="15"/>
      <c r="H1225" s="15"/>
      <c r="I1225" s="15"/>
      <c r="J1225" s="15"/>
      <c r="K1225" s="15"/>
    </row>
    <row r="1226" spans="1:11" ht="15" customHeight="1" x14ac:dyDescent="0.25">
      <c r="A1226" s="15"/>
      <c r="B1226" s="15"/>
      <c r="C1226" s="15"/>
      <c r="D1226" s="15"/>
      <c r="E1226" s="15"/>
      <c r="F1226" s="15"/>
      <c r="G1226" s="15"/>
      <c r="H1226" s="15"/>
      <c r="I1226" s="15"/>
      <c r="J1226" s="15"/>
      <c r="K1226" s="15"/>
    </row>
    <row r="1227" spans="1:11" ht="15" customHeight="1" x14ac:dyDescent="0.25">
      <c r="A1227" s="15"/>
      <c r="B1227" s="15"/>
      <c r="C1227" s="15"/>
      <c r="D1227" s="15"/>
      <c r="E1227" s="15"/>
      <c r="F1227" s="15"/>
      <c r="G1227" s="15"/>
      <c r="H1227" s="15"/>
      <c r="I1227" s="15"/>
      <c r="J1227" s="15"/>
      <c r="K1227" s="15"/>
    </row>
    <row r="1228" spans="1:11" ht="15" customHeight="1" x14ac:dyDescent="0.25">
      <c r="A1228" s="15"/>
      <c r="B1228" s="15"/>
      <c r="C1228" s="15"/>
      <c r="D1228" s="15"/>
      <c r="E1228" s="15"/>
      <c r="F1228" s="15"/>
      <c r="G1228" s="15"/>
      <c r="H1228" s="15"/>
      <c r="I1228" s="15"/>
      <c r="J1228" s="15"/>
      <c r="K1228" s="15"/>
    </row>
    <row r="1229" spans="1:11" ht="15" customHeight="1" x14ac:dyDescent="0.25">
      <c r="A1229" s="15"/>
      <c r="B1229" s="15"/>
      <c r="C1229" s="15"/>
      <c r="D1229" s="15"/>
      <c r="E1229" s="15"/>
      <c r="F1229" s="15"/>
      <c r="G1229" s="15"/>
      <c r="H1229" s="15"/>
      <c r="I1229" s="15"/>
      <c r="J1229" s="15"/>
      <c r="K1229" s="15"/>
    </row>
    <row r="1230" spans="1:11" ht="15" customHeight="1" x14ac:dyDescent="0.25">
      <c r="A1230" s="15"/>
      <c r="B1230" s="15"/>
      <c r="C1230" s="15"/>
      <c r="D1230" s="15"/>
      <c r="E1230" s="15"/>
      <c r="F1230" s="15"/>
      <c r="G1230" s="15"/>
      <c r="H1230" s="15"/>
      <c r="I1230" s="15"/>
      <c r="J1230" s="15"/>
      <c r="K1230" s="15"/>
    </row>
    <row r="1231" spans="1:11" ht="15" customHeight="1" x14ac:dyDescent="0.25">
      <c r="A1231" s="15"/>
      <c r="B1231" s="15"/>
      <c r="C1231" s="15"/>
      <c r="D1231" s="15"/>
      <c r="E1231" s="15"/>
      <c r="F1231" s="15"/>
      <c r="G1231" s="15"/>
      <c r="H1231" s="15"/>
      <c r="I1231" s="15"/>
      <c r="J1231" s="15"/>
      <c r="K1231" s="15"/>
    </row>
    <row r="1232" spans="1:11" ht="15" customHeight="1" x14ac:dyDescent="0.25">
      <c r="A1232" s="15"/>
      <c r="B1232" s="15"/>
      <c r="C1232" s="15"/>
      <c r="D1232" s="15"/>
      <c r="E1232" s="15"/>
      <c r="F1232" s="15"/>
      <c r="G1232" s="15"/>
      <c r="H1232" s="15"/>
      <c r="I1232" s="15"/>
      <c r="J1232" s="15"/>
      <c r="K1232" s="15"/>
    </row>
    <row r="1233" spans="1:11" ht="15" customHeight="1" x14ac:dyDescent="0.25">
      <c r="A1233" s="15"/>
      <c r="B1233" s="15"/>
      <c r="C1233" s="15"/>
      <c r="D1233" s="15"/>
      <c r="E1233" s="15"/>
      <c r="F1233" s="15"/>
      <c r="G1233" s="15"/>
      <c r="H1233" s="15"/>
      <c r="I1233" s="15"/>
      <c r="J1233" s="15"/>
      <c r="K1233" s="15"/>
    </row>
    <row r="1234" spans="1:11" ht="15" customHeight="1" x14ac:dyDescent="0.25">
      <c r="A1234" s="15"/>
      <c r="B1234" s="15"/>
      <c r="C1234" s="15"/>
      <c r="D1234" s="15"/>
      <c r="E1234" s="15"/>
      <c r="F1234" s="15"/>
      <c r="G1234" s="15"/>
      <c r="H1234" s="15"/>
      <c r="I1234" s="15"/>
      <c r="J1234" s="15"/>
      <c r="K1234" s="15"/>
    </row>
    <row r="1235" spans="1:11" ht="15" customHeight="1" x14ac:dyDescent="0.25">
      <c r="A1235" s="15"/>
      <c r="B1235" s="15"/>
      <c r="C1235" s="15"/>
      <c r="D1235" s="15"/>
      <c r="E1235" s="15"/>
      <c r="F1235" s="15"/>
      <c r="G1235" s="15"/>
      <c r="H1235" s="15"/>
      <c r="I1235" s="15"/>
      <c r="J1235" s="15"/>
      <c r="K1235" s="15"/>
    </row>
    <row r="1236" spans="1:11" ht="15" customHeight="1" x14ac:dyDescent="0.25">
      <c r="A1236" s="15"/>
      <c r="B1236" s="15"/>
      <c r="C1236" s="15"/>
      <c r="D1236" s="15"/>
      <c r="E1236" s="15"/>
      <c r="F1236" s="15"/>
      <c r="G1236" s="15"/>
      <c r="H1236" s="15"/>
      <c r="I1236" s="15"/>
      <c r="J1236" s="15"/>
      <c r="K1236" s="15"/>
    </row>
    <row r="1237" spans="1:11" ht="15" customHeight="1" x14ac:dyDescent="0.25">
      <c r="A1237" s="15"/>
      <c r="B1237" s="15"/>
      <c r="C1237" s="15"/>
      <c r="D1237" s="15"/>
      <c r="E1237" s="15"/>
      <c r="F1237" s="15"/>
      <c r="G1237" s="15"/>
      <c r="H1237" s="15"/>
      <c r="I1237" s="15"/>
      <c r="J1237" s="15"/>
      <c r="K1237" s="15"/>
    </row>
    <row r="1238" spans="1:11" ht="15" customHeight="1" x14ac:dyDescent="0.25">
      <c r="A1238" s="15"/>
      <c r="B1238" s="15"/>
      <c r="C1238" s="15"/>
      <c r="D1238" s="15"/>
      <c r="E1238" s="15"/>
      <c r="F1238" s="15"/>
      <c r="G1238" s="15"/>
      <c r="H1238" s="15"/>
      <c r="I1238" s="15"/>
      <c r="J1238" s="15"/>
      <c r="K1238" s="15"/>
    </row>
    <row r="1239" spans="1:11" ht="15" customHeight="1" x14ac:dyDescent="0.25">
      <c r="A1239" s="15"/>
      <c r="B1239" s="15"/>
      <c r="C1239" s="15"/>
      <c r="D1239" s="15"/>
      <c r="E1239" s="15"/>
      <c r="F1239" s="15"/>
      <c r="G1239" s="15"/>
      <c r="H1239" s="15"/>
      <c r="I1239" s="15"/>
      <c r="J1239" s="15"/>
      <c r="K1239" s="15"/>
    </row>
    <row r="1240" spans="1:11" ht="15" customHeight="1" x14ac:dyDescent="0.25">
      <c r="A1240" s="15"/>
      <c r="B1240" s="15"/>
      <c r="C1240" s="15"/>
      <c r="D1240" s="15"/>
      <c r="E1240" s="15"/>
      <c r="F1240" s="15"/>
      <c r="G1240" s="15"/>
      <c r="H1240" s="15"/>
      <c r="I1240" s="15"/>
      <c r="J1240" s="15"/>
      <c r="K1240" s="15"/>
    </row>
    <row r="1241" spans="1:11" ht="15" customHeight="1" x14ac:dyDescent="0.25">
      <c r="A1241" s="15"/>
      <c r="B1241" s="15"/>
      <c r="C1241" s="15"/>
      <c r="D1241" s="15"/>
      <c r="E1241" s="15"/>
      <c r="F1241" s="15"/>
      <c r="G1241" s="15"/>
      <c r="H1241" s="15"/>
      <c r="I1241" s="15"/>
      <c r="J1241" s="15"/>
      <c r="K1241" s="15"/>
    </row>
    <row r="1242" spans="1:11" ht="15" customHeight="1" x14ac:dyDescent="0.25">
      <c r="A1242" s="15"/>
      <c r="B1242" s="15"/>
      <c r="C1242" s="15"/>
      <c r="D1242" s="15"/>
      <c r="E1242" s="15"/>
      <c r="F1242" s="15"/>
      <c r="G1242" s="15"/>
      <c r="H1242" s="15"/>
      <c r="I1242" s="15"/>
      <c r="J1242" s="15"/>
      <c r="K1242" s="15"/>
    </row>
    <row r="1243" spans="1:11" ht="15" customHeight="1" x14ac:dyDescent="0.25">
      <c r="A1243" s="15"/>
      <c r="B1243" s="15"/>
      <c r="C1243" s="15"/>
      <c r="D1243" s="15"/>
      <c r="E1243" s="15"/>
      <c r="F1243" s="15"/>
      <c r="G1243" s="15"/>
      <c r="H1243" s="15"/>
      <c r="I1243" s="15"/>
      <c r="J1243" s="15"/>
      <c r="K1243" s="15"/>
    </row>
    <row r="1244" spans="1:11" ht="15" customHeight="1" x14ac:dyDescent="0.25">
      <c r="A1244" s="15"/>
      <c r="B1244" s="15"/>
      <c r="C1244" s="15"/>
      <c r="D1244" s="15"/>
      <c r="E1244" s="15"/>
      <c r="F1244" s="15"/>
      <c r="G1244" s="15"/>
      <c r="H1244" s="15"/>
      <c r="I1244" s="15"/>
      <c r="J1244" s="15"/>
      <c r="K1244" s="15"/>
    </row>
    <row r="1245" spans="1:11" ht="15" customHeight="1" x14ac:dyDescent="0.25">
      <c r="A1245" s="15"/>
      <c r="B1245" s="15"/>
      <c r="C1245" s="15"/>
      <c r="D1245" s="15"/>
      <c r="E1245" s="15"/>
      <c r="F1245" s="15"/>
      <c r="G1245" s="15"/>
      <c r="H1245" s="15"/>
      <c r="I1245" s="15"/>
      <c r="J1245" s="15"/>
      <c r="K1245" s="15"/>
    </row>
    <row r="1246" spans="1:11" ht="15" customHeight="1" x14ac:dyDescent="0.25">
      <c r="B1246" s="15"/>
      <c r="C1246" s="15"/>
      <c r="D1246" s="15"/>
      <c r="E1246" s="15"/>
      <c r="F1246" s="15"/>
      <c r="G1246" s="15"/>
      <c r="H1246" s="15"/>
      <c r="I1246" s="15"/>
      <c r="J1246" s="15"/>
      <c r="K1246" s="15"/>
    </row>
    <row r="1247" spans="1:11" ht="15" customHeight="1" x14ac:dyDescent="0.25">
      <c r="B1247" s="15"/>
      <c r="C1247" s="15"/>
      <c r="D1247" s="15"/>
      <c r="E1247" s="15"/>
      <c r="F1247" s="15"/>
      <c r="G1247" s="15"/>
      <c r="H1247" s="15"/>
      <c r="I1247" s="15"/>
      <c r="J1247" s="15"/>
      <c r="K1247" s="15"/>
    </row>
    <row r="1248" spans="1:11" ht="15" customHeight="1" x14ac:dyDescent="0.25">
      <c r="B1248" s="15"/>
      <c r="C1248" s="15"/>
      <c r="D1248" s="15"/>
      <c r="E1248" s="15"/>
      <c r="F1248" s="15"/>
      <c r="G1248" s="15"/>
      <c r="H1248" s="15"/>
      <c r="I1248" s="15"/>
      <c r="J1248" s="15"/>
      <c r="K1248" s="15"/>
    </row>
    <row r="1249" spans="2:11" ht="15" customHeight="1" x14ac:dyDescent="0.25">
      <c r="B1249" s="15"/>
      <c r="C1249" s="15"/>
      <c r="D1249" s="15"/>
      <c r="E1249" s="15"/>
      <c r="F1249" s="15"/>
      <c r="G1249" s="15"/>
      <c r="H1249" s="15"/>
      <c r="I1249" s="15"/>
      <c r="J1249" s="15"/>
      <c r="K1249" s="15"/>
    </row>
    <row r="1250" spans="2:11" ht="15" customHeight="1" x14ac:dyDescent="0.25">
      <c r="B1250" s="15"/>
      <c r="C1250" s="15"/>
      <c r="D1250" s="15"/>
      <c r="E1250" s="15"/>
      <c r="F1250" s="15"/>
      <c r="G1250" s="15"/>
      <c r="H1250" s="15"/>
      <c r="I1250" s="15"/>
      <c r="J1250" s="15"/>
      <c r="K1250" s="15"/>
    </row>
    <row r="1251" spans="2:11" ht="15" customHeight="1" x14ac:dyDescent="0.25">
      <c r="B1251" s="15"/>
      <c r="C1251" s="15"/>
      <c r="D1251" s="15"/>
      <c r="E1251" s="15"/>
      <c r="F1251" s="15"/>
      <c r="G1251" s="15"/>
      <c r="H1251" s="15"/>
      <c r="I1251" s="15"/>
      <c r="J1251" s="15"/>
      <c r="K1251" s="15"/>
    </row>
    <row r="1252" spans="2:11" ht="15" customHeight="1" x14ac:dyDescent="0.25">
      <c r="B1252" s="15"/>
      <c r="C1252" s="15"/>
      <c r="D1252" s="15"/>
      <c r="E1252" s="15"/>
      <c r="F1252" s="15"/>
      <c r="G1252" s="15"/>
      <c r="H1252" s="15"/>
      <c r="I1252" s="15"/>
      <c r="J1252" s="15"/>
      <c r="K1252" s="15"/>
    </row>
    <row r="1253" spans="2:11" ht="15" customHeight="1" x14ac:dyDescent="0.25">
      <c r="B1253" s="15"/>
      <c r="C1253" s="15"/>
      <c r="D1253" s="15"/>
      <c r="E1253" s="15"/>
      <c r="F1253" s="15"/>
      <c r="G1253" s="15"/>
      <c r="H1253" s="15"/>
      <c r="I1253" s="15"/>
      <c r="J1253" s="15"/>
      <c r="K1253" s="15"/>
    </row>
    <row r="1254" spans="2:11" ht="15" customHeight="1" x14ac:dyDescent="0.25">
      <c r="B1254" s="15"/>
      <c r="C1254" s="15"/>
      <c r="D1254" s="15"/>
      <c r="E1254" s="15"/>
      <c r="F1254" s="15"/>
      <c r="G1254" s="15"/>
      <c r="H1254" s="15"/>
      <c r="I1254" s="15"/>
      <c r="J1254" s="15"/>
      <c r="K1254" s="15"/>
    </row>
    <row r="1255" spans="2:11" ht="15" customHeight="1" x14ac:dyDescent="0.25">
      <c r="B1255" s="15"/>
      <c r="C1255" s="15"/>
      <c r="D1255" s="15"/>
      <c r="E1255" s="15"/>
      <c r="F1255" s="15"/>
      <c r="G1255" s="15"/>
      <c r="H1255" s="15"/>
      <c r="I1255" s="15"/>
      <c r="J1255" s="15"/>
      <c r="K1255" s="15"/>
    </row>
    <row r="1256" spans="2:11" ht="15" customHeight="1" x14ac:dyDescent="0.25">
      <c r="B1256" s="15"/>
      <c r="C1256" s="15"/>
      <c r="D1256" s="15"/>
      <c r="E1256" s="15"/>
      <c r="F1256" s="15"/>
      <c r="G1256" s="15"/>
      <c r="H1256" s="15"/>
      <c r="I1256" s="15"/>
      <c r="J1256" s="15"/>
      <c r="K1256" s="15"/>
    </row>
    <row r="1257" spans="2:11" ht="15" customHeight="1" x14ac:dyDescent="0.25">
      <c r="B1257" s="15"/>
      <c r="C1257" s="15"/>
      <c r="D1257" s="15"/>
      <c r="E1257" s="15"/>
      <c r="F1257" s="15"/>
      <c r="G1257" s="15"/>
      <c r="H1257" s="15"/>
      <c r="I1257" s="15"/>
      <c r="J1257" s="15"/>
      <c r="K1257" s="15"/>
    </row>
    <row r="1258" spans="2:11" ht="15" customHeight="1" x14ac:dyDescent="0.25">
      <c r="B1258" s="15"/>
      <c r="C1258" s="15"/>
      <c r="D1258" s="15"/>
      <c r="E1258" s="15"/>
      <c r="F1258" s="15"/>
      <c r="G1258" s="15"/>
      <c r="H1258" s="15"/>
      <c r="I1258" s="15"/>
      <c r="J1258" s="15"/>
      <c r="K1258" s="15"/>
    </row>
    <row r="1259" spans="2:11" ht="15" customHeight="1" x14ac:dyDescent="0.25">
      <c r="B1259" s="15"/>
      <c r="C1259" s="15"/>
      <c r="D1259" s="15"/>
      <c r="E1259" s="15"/>
      <c r="F1259" s="15"/>
      <c r="G1259" s="15"/>
      <c r="H1259" s="15"/>
      <c r="I1259" s="15"/>
      <c r="J1259" s="15"/>
      <c r="K1259" s="15"/>
    </row>
    <row r="1260" spans="2:11" ht="15" customHeight="1" x14ac:dyDescent="0.25">
      <c r="B1260" s="15"/>
      <c r="C1260" s="15"/>
      <c r="D1260" s="15"/>
      <c r="E1260" s="15"/>
      <c r="F1260" s="15"/>
      <c r="G1260" s="15"/>
      <c r="H1260" s="15"/>
      <c r="I1260" s="15"/>
      <c r="J1260" s="15"/>
      <c r="K1260" s="15"/>
    </row>
    <row r="1261" spans="2:11" ht="15" customHeight="1" x14ac:dyDescent="0.25">
      <c r="B1261" s="15"/>
      <c r="C1261" s="15"/>
      <c r="D1261" s="15"/>
      <c r="E1261" s="15"/>
      <c r="F1261" s="15"/>
      <c r="G1261" s="15"/>
      <c r="H1261" s="15"/>
      <c r="I1261" s="15"/>
      <c r="J1261" s="15"/>
      <c r="K1261" s="15"/>
    </row>
    <row r="1262" spans="2:11" ht="15" customHeight="1" x14ac:dyDescent="0.25">
      <c r="B1262" s="15"/>
      <c r="C1262" s="15"/>
      <c r="D1262" s="15"/>
      <c r="E1262" s="15"/>
      <c r="F1262" s="15"/>
      <c r="G1262" s="15"/>
      <c r="H1262" s="15"/>
      <c r="I1262" s="15"/>
      <c r="J1262" s="15"/>
      <c r="K1262" s="15"/>
    </row>
    <row r="1263" spans="2:11" ht="15" customHeight="1" x14ac:dyDescent="0.25">
      <c r="B1263" s="15"/>
      <c r="C1263" s="15"/>
      <c r="D1263" s="15"/>
      <c r="E1263" s="15"/>
      <c r="F1263" s="15"/>
      <c r="G1263" s="15"/>
      <c r="H1263" s="15"/>
      <c r="I1263" s="15"/>
      <c r="J1263" s="15"/>
      <c r="K1263" s="15"/>
    </row>
    <row r="1264" spans="2:11" ht="15" customHeight="1" x14ac:dyDescent="0.25">
      <c r="B1264" s="15"/>
      <c r="C1264" s="15"/>
      <c r="D1264" s="15"/>
      <c r="E1264" s="15"/>
      <c r="F1264" s="15"/>
      <c r="G1264" s="15"/>
      <c r="H1264" s="15"/>
      <c r="I1264" s="15"/>
      <c r="J1264" s="15"/>
      <c r="K1264" s="15"/>
    </row>
    <row r="1265" spans="2:11" ht="15" customHeight="1" x14ac:dyDescent="0.25">
      <c r="B1265" s="15"/>
      <c r="C1265" s="15"/>
      <c r="D1265" s="15"/>
      <c r="E1265" s="15"/>
      <c r="F1265" s="15"/>
      <c r="G1265" s="15"/>
      <c r="H1265" s="15"/>
      <c r="I1265" s="15"/>
      <c r="J1265" s="15"/>
      <c r="K1265" s="15"/>
    </row>
    <row r="1266" spans="2:11" ht="15" customHeight="1" x14ac:dyDescent="0.25">
      <c r="B1266" s="15"/>
      <c r="C1266" s="15"/>
      <c r="D1266" s="15"/>
      <c r="E1266" s="15"/>
      <c r="F1266" s="15"/>
      <c r="G1266" s="15"/>
      <c r="H1266" s="15"/>
      <c r="I1266" s="15"/>
      <c r="J1266" s="15"/>
      <c r="K1266" s="15"/>
    </row>
    <row r="1267" spans="2:11" ht="15" customHeight="1" x14ac:dyDescent="0.25">
      <c r="B1267" s="15"/>
      <c r="C1267" s="15"/>
      <c r="D1267" s="15"/>
      <c r="E1267" s="15"/>
      <c r="F1267" s="15"/>
      <c r="G1267" s="15"/>
      <c r="H1267" s="15"/>
      <c r="I1267" s="15"/>
      <c r="J1267" s="15"/>
      <c r="K1267" s="15"/>
    </row>
    <row r="1268" spans="2:11" ht="15" customHeight="1" x14ac:dyDescent="0.25">
      <c r="B1268" s="15"/>
      <c r="C1268" s="15"/>
      <c r="D1268" s="15"/>
      <c r="E1268" s="15"/>
      <c r="F1268" s="15"/>
      <c r="G1268" s="15"/>
      <c r="H1268" s="15"/>
      <c r="I1268" s="15"/>
      <c r="J1268" s="15"/>
      <c r="K1268" s="15"/>
    </row>
    <row r="1269" spans="2:11" ht="15" customHeight="1" x14ac:dyDescent="0.25">
      <c r="B1269" s="15"/>
      <c r="C1269" s="15"/>
      <c r="D1269" s="15"/>
      <c r="E1269" s="15"/>
      <c r="F1269" s="15"/>
      <c r="G1269" s="15"/>
      <c r="H1269" s="15"/>
      <c r="I1269" s="15"/>
      <c r="J1269" s="15"/>
      <c r="K1269" s="15"/>
    </row>
    <row r="1270" spans="2:11" ht="15" customHeight="1" x14ac:dyDescent="0.25">
      <c r="B1270" s="15"/>
      <c r="C1270" s="15"/>
      <c r="D1270" s="15"/>
      <c r="E1270" s="15"/>
      <c r="F1270" s="15"/>
      <c r="G1270" s="15"/>
      <c r="H1270" s="15"/>
      <c r="I1270" s="15"/>
      <c r="J1270" s="15"/>
      <c r="K1270" s="15"/>
    </row>
    <row r="1271" spans="2:11" ht="15" customHeight="1" x14ac:dyDescent="0.25">
      <c r="B1271" s="15"/>
      <c r="C1271" s="15"/>
      <c r="D1271" s="15"/>
      <c r="E1271" s="15"/>
      <c r="F1271" s="15"/>
      <c r="G1271" s="15"/>
      <c r="H1271" s="15"/>
      <c r="I1271" s="15"/>
      <c r="J1271" s="15"/>
      <c r="K1271" s="15"/>
    </row>
    <row r="1272" spans="2:11" ht="15" customHeight="1" x14ac:dyDescent="0.25">
      <c r="B1272" s="15"/>
      <c r="C1272" s="15"/>
      <c r="D1272" s="15"/>
      <c r="E1272" s="15"/>
      <c r="F1272" s="15"/>
      <c r="G1272" s="15"/>
      <c r="H1272" s="15"/>
      <c r="I1272" s="15"/>
      <c r="J1272" s="15"/>
      <c r="K1272" s="15"/>
    </row>
    <row r="1273" spans="2:11" ht="15" customHeight="1" x14ac:dyDescent="0.25">
      <c r="B1273" s="15"/>
      <c r="C1273" s="15"/>
      <c r="D1273" s="15"/>
      <c r="E1273" s="15"/>
      <c r="F1273" s="15"/>
      <c r="G1273" s="15"/>
      <c r="H1273" s="15"/>
      <c r="I1273" s="15"/>
      <c r="J1273" s="15"/>
      <c r="K1273" s="15"/>
    </row>
    <row r="1274" spans="2:11" ht="15" customHeight="1" x14ac:dyDescent="0.25">
      <c r="B1274" s="15"/>
      <c r="C1274" s="15"/>
      <c r="D1274" s="15"/>
      <c r="E1274" s="15"/>
      <c r="F1274" s="15"/>
      <c r="G1274" s="15"/>
      <c r="H1274" s="15"/>
      <c r="I1274" s="15"/>
      <c r="J1274" s="15"/>
      <c r="K1274" s="15"/>
    </row>
    <row r="1275" spans="2:11" ht="15" customHeight="1" x14ac:dyDescent="0.25">
      <c r="B1275" s="15"/>
      <c r="C1275" s="15"/>
      <c r="D1275" s="15"/>
      <c r="E1275" s="15"/>
      <c r="F1275" s="15"/>
      <c r="G1275" s="15"/>
      <c r="H1275" s="15"/>
      <c r="I1275" s="15"/>
      <c r="J1275" s="15"/>
      <c r="K1275" s="15"/>
    </row>
    <row r="1276" spans="2:11" ht="15" customHeight="1" x14ac:dyDescent="0.25">
      <c r="B1276" s="15"/>
      <c r="C1276" s="15"/>
      <c r="D1276" s="15"/>
      <c r="E1276" s="15"/>
      <c r="F1276" s="15"/>
      <c r="G1276" s="15"/>
      <c r="H1276" s="15"/>
      <c r="I1276" s="15"/>
      <c r="J1276" s="15"/>
      <c r="K1276" s="15"/>
    </row>
    <row r="1277" spans="2:11" ht="15" customHeight="1" x14ac:dyDescent="0.25">
      <c r="B1277" s="15"/>
      <c r="C1277" s="15"/>
      <c r="D1277" s="15"/>
      <c r="E1277" s="15"/>
      <c r="F1277" s="15"/>
      <c r="G1277" s="15"/>
      <c r="H1277" s="15"/>
      <c r="I1277" s="15"/>
      <c r="J1277" s="15"/>
      <c r="K1277" s="15"/>
    </row>
    <row r="1278" spans="2:11" ht="15" customHeight="1" x14ac:dyDescent="0.25">
      <c r="B1278" s="15"/>
      <c r="C1278" s="15"/>
      <c r="D1278" s="15"/>
      <c r="E1278" s="15"/>
      <c r="F1278" s="15"/>
      <c r="G1278" s="15"/>
      <c r="H1278" s="15"/>
      <c r="I1278" s="15"/>
      <c r="J1278" s="15"/>
      <c r="K1278" s="15"/>
    </row>
    <row r="1279" spans="2:11" ht="15" customHeight="1" x14ac:dyDescent="0.25">
      <c r="B1279" s="15"/>
      <c r="C1279" s="15"/>
      <c r="D1279" s="15"/>
      <c r="E1279" s="15"/>
      <c r="F1279" s="15"/>
      <c r="G1279" s="15"/>
      <c r="H1279" s="15"/>
      <c r="I1279" s="15"/>
      <c r="J1279" s="15"/>
      <c r="K1279" s="15"/>
    </row>
    <row r="1280" spans="2:11" ht="15" customHeight="1" x14ac:dyDescent="0.25">
      <c r="B1280" s="15"/>
      <c r="C1280" s="15"/>
      <c r="D1280" s="15"/>
      <c r="E1280" s="15"/>
      <c r="F1280" s="15"/>
      <c r="G1280" s="15"/>
      <c r="H1280" s="15"/>
      <c r="I1280" s="15"/>
      <c r="J1280" s="15"/>
      <c r="K1280" s="15"/>
    </row>
    <row r="1281" spans="2:11" ht="15" customHeight="1" x14ac:dyDescent="0.25">
      <c r="B1281" s="15"/>
      <c r="C1281" s="15"/>
      <c r="D1281" s="15"/>
      <c r="E1281" s="15"/>
      <c r="F1281" s="15"/>
      <c r="G1281" s="15"/>
      <c r="H1281" s="15"/>
      <c r="I1281" s="15"/>
      <c r="J1281" s="15"/>
      <c r="K1281" s="15"/>
    </row>
    <row r="1282" spans="2:11" ht="15" customHeight="1" x14ac:dyDescent="0.25">
      <c r="B1282" s="15"/>
      <c r="C1282" s="15"/>
      <c r="D1282" s="15"/>
      <c r="E1282" s="15"/>
      <c r="F1282" s="15"/>
      <c r="G1282" s="15"/>
      <c r="H1282" s="15"/>
      <c r="I1282" s="15"/>
      <c r="J1282" s="15"/>
      <c r="K1282" s="15"/>
    </row>
    <row r="1283" spans="2:11" ht="15" customHeight="1" x14ac:dyDescent="0.25">
      <c r="B1283" s="15"/>
      <c r="C1283" s="15"/>
      <c r="D1283" s="15"/>
      <c r="E1283" s="15"/>
      <c r="F1283" s="15"/>
      <c r="G1283" s="15"/>
      <c r="H1283" s="15"/>
      <c r="I1283" s="15"/>
      <c r="J1283" s="15"/>
      <c r="K1283" s="15"/>
    </row>
    <row r="1284" spans="2:11" ht="15" customHeight="1" x14ac:dyDescent="0.25">
      <c r="B1284" s="15"/>
      <c r="C1284" s="15"/>
      <c r="D1284" s="15"/>
      <c r="E1284" s="15"/>
      <c r="F1284" s="15"/>
      <c r="G1284" s="15"/>
      <c r="H1284" s="15"/>
      <c r="I1284" s="15"/>
      <c r="J1284" s="15"/>
      <c r="K1284" s="15"/>
    </row>
    <row r="1285" spans="2:11" ht="15" customHeight="1" x14ac:dyDescent="0.25">
      <c r="B1285" s="15"/>
      <c r="C1285" s="15"/>
      <c r="D1285" s="15"/>
      <c r="E1285" s="15"/>
      <c r="F1285" s="15"/>
      <c r="G1285" s="15"/>
      <c r="H1285" s="15"/>
      <c r="I1285" s="15"/>
      <c r="J1285" s="15"/>
      <c r="K1285" s="15"/>
    </row>
    <row r="1286" spans="2:11" ht="15" customHeight="1" x14ac:dyDescent="0.25">
      <c r="B1286" s="15"/>
      <c r="C1286" s="15"/>
      <c r="D1286" s="15"/>
      <c r="E1286" s="15"/>
      <c r="F1286" s="15"/>
      <c r="G1286" s="15"/>
      <c r="H1286" s="15"/>
      <c r="I1286" s="15"/>
      <c r="J1286" s="15"/>
      <c r="K1286" s="15"/>
    </row>
    <row r="1287" spans="2:11" ht="15" customHeight="1" x14ac:dyDescent="0.25">
      <c r="B1287" s="15"/>
      <c r="C1287" s="15"/>
      <c r="D1287" s="15"/>
      <c r="E1287" s="15"/>
      <c r="F1287" s="15"/>
      <c r="G1287" s="15"/>
      <c r="H1287" s="15"/>
      <c r="I1287" s="15"/>
      <c r="J1287" s="15"/>
      <c r="K1287" s="15"/>
    </row>
    <row r="1288" spans="2:11" ht="15" customHeight="1" x14ac:dyDescent="0.25">
      <c r="B1288" s="15"/>
      <c r="C1288" s="15"/>
      <c r="D1288" s="15"/>
      <c r="E1288" s="15"/>
      <c r="F1288" s="15"/>
      <c r="G1288" s="15"/>
      <c r="H1288" s="15"/>
      <c r="I1288" s="15"/>
      <c r="J1288" s="15"/>
      <c r="K1288" s="15"/>
    </row>
    <row r="1289" spans="2:11" ht="15" customHeight="1" x14ac:dyDescent="0.25">
      <c r="B1289" s="15"/>
      <c r="C1289" s="15"/>
      <c r="D1289" s="15"/>
      <c r="E1289" s="15"/>
      <c r="F1289" s="15"/>
      <c r="G1289" s="15"/>
      <c r="H1289" s="15"/>
      <c r="I1289" s="15"/>
      <c r="J1289" s="15"/>
      <c r="K1289" s="15"/>
    </row>
    <row r="1290" spans="2:11" ht="15" customHeight="1" x14ac:dyDescent="0.25">
      <c r="B1290" s="15"/>
      <c r="C1290" s="15"/>
      <c r="D1290" s="15"/>
      <c r="E1290" s="15"/>
      <c r="F1290" s="15"/>
      <c r="G1290" s="15"/>
      <c r="H1290" s="15"/>
      <c r="I1290" s="15"/>
      <c r="J1290" s="15"/>
      <c r="K1290" s="15"/>
    </row>
    <row r="1291" spans="2:11" ht="15" customHeight="1" x14ac:dyDescent="0.25">
      <c r="B1291" s="15"/>
      <c r="C1291" s="15"/>
      <c r="D1291" s="15"/>
      <c r="E1291" s="15"/>
      <c r="F1291" s="15"/>
      <c r="G1291" s="15"/>
      <c r="H1291" s="15"/>
      <c r="I1291" s="15"/>
      <c r="J1291" s="15"/>
      <c r="K1291" s="15"/>
    </row>
    <row r="1292" spans="2:11" ht="15" customHeight="1" x14ac:dyDescent="0.25">
      <c r="B1292" s="15"/>
      <c r="C1292" s="15"/>
      <c r="D1292" s="15"/>
      <c r="E1292" s="15"/>
      <c r="F1292" s="15"/>
      <c r="G1292" s="15"/>
      <c r="H1292" s="15"/>
      <c r="I1292" s="15"/>
      <c r="J1292" s="15"/>
      <c r="K1292" s="15"/>
    </row>
    <row r="1293" spans="2:11" ht="15" customHeight="1" x14ac:dyDescent="0.25">
      <c r="B1293" s="15"/>
      <c r="C1293" s="15"/>
      <c r="D1293" s="15"/>
      <c r="E1293" s="15"/>
      <c r="F1293" s="15"/>
      <c r="G1293" s="15"/>
      <c r="H1293" s="15"/>
      <c r="I1293" s="15"/>
      <c r="J1293" s="15"/>
      <c r="K1293" s="15"/>
    </row>
    <row r="1294" spans="2:11" ht="15" customHeight="1" x14ac:dyDescent="0.25">
      <c r="B1294" s="15"/>
      <c r="C1294" s="15"/>
      <c r="D1294" s="15"/>
      <c r="E1294" s="15"/>
      <c r="F1294" s="15"/>
      <c r="G1294" s="15"/>
      <c r="H1294" s="15"/>
      <c r="I1294" s="15"/>
      <c r="J1294" s="15"/>
      <c r="K1294" s="15"/>
    </row>
    <row r="1295" spans="2:11" ht="15" customHeight="1" x14ac:dyDescent="0.25">
      <c r="B1295" s="15"/>
      <c r="C1295" s="15"/>
      <c r="D1295" s="15"/>
      <c r="E1295" s="15"/>
      <c r="F1295" s="15"/>
      <c r="G1295" s="15"/>
      <c r="H1295" s="15"/>
      <c r="I1295" s="15"/>
      <c r="J1295" s="15"/>
      <c r="K1295" s="15"/>
    </row>
  </sheetData>
  <sortState ref="E233:E240">
    <sortCondition ref="E233"/>
  </sortState>
  <mergeCells count="45">
    <mergeCell ref="C77:C113"/>
    <mergeCell ref="K164:K200"/>
    <mergeCell ref="B212:B242"/>
    <mergeCell ref="F164:F200"/>
    <mergeCell ref="A163:B163"/>
    <mergeCell ref="A164:A242"/>
    <mergeCell ref="B164:B200"/>
    <mergeCell ref="C164:C200"/>
    <mergeCell ref="B203:B205"/>
    <mergeCell ref="C203:C205"/>
    <mergeCell ref="B208:B209"/>
    <mergeCell ref="K8:K28"/>
    <mergeCell ref="C244:C271"/>
    <mergeCell ref="F244:F271"/>
    <mergeCell ref="K244:K271"/>
    <mergeCell ref="B277:B309"/>
    <mergeCell ref="B35:B75"/>
    <mergeCell ref="F77:F113"/>
    <mergeCell ref="B130:B162"/>
    <mergeCell ref="C8:C28"/>
    <mergeCell ref="F8:F28"/>
    <mergeCell ref="K77:K113"/>
    <mergeCell ref="B128:B129"/>
    <mergeCell ref="C128:C129"/>
    <mergeCell ref="A243:B243"/>
    <mergeCell ref="A76:B76"/>
    <mergeCell ref="A77:A162"/>
    <mergeCell ref="A1:K1"/>
    <mergeCell ref="A2:K2"/>
    <mergeCell ref="A3:K3"/>
    <mergeCell ref="A4:K4"/>
    <mergeCell ref="A6:A7"/>
    <mergeCell ref="B6:B7"/>
    <mergeCell ref="C6:E6"/>
    <mergeCell ref="F6:F7"/>
    <mergeCell ref="G6:J6"/>
    <mergeCell ref="K6:K7"/>
    <mergeCell ref="A8:A75"/>
    <mergeCell ref="B8:B28"/>
    <mergeCell ref="A310:B310"/>
    <mergeCell ref="A311:B311"/>
    <mergeCell ref="B274:B276"/>
    <mergeCell ref="A244:A309"/>
    <mergeCell ref="B244:B271"/>
    <mergeCell ref="B77:B113"/>
  </mergeCells>
  <pageMargins left="0.70866141732283472" right="0.39370078740157483" top="0.74803149606299213" bottom="0.74803149606299213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І-ІІІ квартал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2020-04-24T12:25:07Z</cp:lastPrinted>
  <dcterms:created xsi:type="dcterms:W3CDTF">2018-08-16T09:24:50Z</dcterms:created>
  <dcterms:modified xsi:type="dcterms:W3CDTF">2021-04-20T11:18:12Z</dcterms:modified>
</cp:coreProperties>
</file>